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/>
  <mc:AlternateContent xmlns:mc="http://schemas.openxmlformats.org/markup-compatibility/2006">
    <mc:Choice Requires="x15">
      <x15ac:absPath xmlns:x15ac="http://schemas.microsoft.com/office/spreadsheetml/2010/11/ac" url="/Users/pedrosantos/Documents/AGPVI/ACRO COMPETIÇÃO/2024 - 2025 (FED)/PROVAS &amp; TORNEIOS (FED)/6 - Territorial Base/Resultados/"/>
    </mc:Choice>
  </mc:AlternateContent>
  <xr:revisionPtr revIDLastSave="0" documentId="13_ncr:1_{90D64511-8F12-5943-A7E3-A55230176E8A}" xr6:coauthVersionLast="47" xr6:coauthVersionMax="47" xr10:uidLastSave="{00000000-0000-0000-0000-000000000000}"/>
  <bookViews>
    <workbookView xWindow="0" yWindow="0" windowWidth="28800" windowHeight="18000" tabRatio="500" activeTab="1" xr2:uid="{00000000-000D-0000-FFFF-FFFF00000000}"/>
  </bookViews>
  <sheets>
    <sheet name="2025 - CAMPEONATO BASE E INFANT" sheetId="1" r:id="rId1"/>
    <sheet name="EQUIPA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44" i="2" l="1"/>
  <c r="G144" i="2" s="1"/>
  <c r="E144" i="2"/>
  <c r="D144" i="2"/>
  <c r="C144" i="2"/>
  <c r="F143" i="2"/>
  <c r="G143" i="2" s="1"/>
  <c r="E143" i="2"/>
  <c r="D143" i="2"/>
  <c r="C143" i="2"/>
  <c r="F142" i="2"/>
  <c r="G142" i="2" s="1"/>
  <c r="E142" i="2"/>
  <c r="D142" i="2"/>
  <c r="C142" i="2"/>
  <c r="F141" i="2"/>
  <c r="G141" i="2" s="1"/>
  <c r="E141" i="2"/>
  <c r="D141" i="2"/>
  <c r="C141" i="2"/>
  <c r="F140" i="2"/>
  <c r="G140" i="2" s="1"/>
  <c r="E140" i="2"/>
  <c r="D140" i="2"/>
  <c r="C140" i="2"/>
  <c r="F135" i="2"/>
  <c r="G135" i="2" s="1"/>
  <c r="E135" i="2"/>
  <c r="D135" i="2"/>
  <c r="C135" i="2"/>
  <c r="F134" i="2"/>
  <c r="G134" i="2" s="1"/>
  <c r="E134" i="2"/>
  <c r="D134" i="2"/>
  <c r="C134" i="2"/>
  <c r="F133" i="2"/>
  <c r="G133" i="2" s="1"/>
  <c r="E133" i="2"/>
  <c r="D133" i="2"/>
  <c r="C133" i="2"/>
  <c r="G132" i="2"/>
  <c r="F132" i="2"/>
  <c r="E132" i="2"/>
  <c r="D132" i="2"/>
  <c r="C132" i="2"/>
  <c r="F131" i="2"/>
  <c r="G131" i="2" s="1"/>
  <c r="H131" i="2" s="1" a="1"/>
  <c r="E131" i="2"/>
  <c r="D131" i="2"/>
  <c r="C131" i="2"/>
  <c r="F129" i="2"/>
  <c r="G129" i="2" s="1"/>
  <c r="E129" i="2"/>
  <c r="D129" i="2"/>
  <c r="C129" i="2"/>
  <c r="F128" i="2"/>
  <c r="G128" i="2" s="1"/>
  <c r="E128" i="2"/>
  <c r="D128" i="2"/>
  <c r="C128" i="2"/>
  <c r="F127" i="2"/>
  <c r="G127" i="2" s="1"/>
  <c r="E127" i="2"/>
  <c r="D127" i="2"/>
  <c r="C127" i="2"/>
  <c r="F126" i="2"/>
  <c r="G126" i="2" s="1"/>
  <c r="E126" i="2"/>
  <c r="D126" i="2"/>
  <c r="C126" i="2"/>
  <c r="G125" i="2"/>
  <c r="F125" i="2"/>
  <c r="E125" i="2"/>
  <c r="D125" i="2"/>
  <c r="C125" i="2"/>
  <c r="F120" i="2"/>
  <c r="G120" i="2" s="1"/>
  <c r="E120" i="2"/>
  <c r="D120" i="2"/>
  <c r="C120" i="2"/>
  <c r="F119" i="2"/>
  <c r="G119" i="2" s="1"/>
  <c r="E119" i="2"/>
  <c r="D119" i="2"/>
  <c r="C119" i="2"/>
  <c r="F118" i="2"/>
  <c r="G118" i="2" s="1"/>
  <c r="E118" i="2"/>
  <c r="D118" i="2"/>
  <c r="C118" i="2"/>
  <c r="F117" i="2"/>
  <c r="G117" i="2" s="1"/>
  <c r="E117" i="2"/>
  <c r="D117" i="2"/>
  <c r="C117" i="2"/>
  <c r="G116" i="2"/>
  <c r="H116" i="2" s="1" a="1"/>
  <c r="F116" i="2"/>
  <c r="E116" i="2"/>
  <c r="D116" i="2"/>
  <c r="C116" i="2"/>
  <c r="F114" i="2"/>
  <c r="G114" i="2" s="1"/>
  <c r="E114" i="2"/>
  <c r="D114" i="2"/>
  <c r="C114" i="2"/>
  <c r="F113" i="2"/>
  <c r="G113" i="2" s="1"/>
  <c r="E113" i="2"/>
  <c r="D113" i="2"/>
  <c r="C113" i="2"/>
  <c r="F112" i="2"/>
  <c r="G112" i="2" s="1"/>
  <c r="E112" i="2"/>
  <c r="D112" i="2"/>
  <c r="C112" i="2"/>
  <c r="F111" i="2"/>
  <c r="G111" i="2" s="1"/>
  <c r="E111" i="2"/>
  <c r="D111" i="2"/>
  <c r="C111" i="2"/>
  <c r="F110" i="2"/>
  <c r="G110" i="2" s="1"/>
  <c r="H110" i="2" s="1" a="1"/>
  <c r="E110" i="2"/>
  <c r="D110" i="2"/>
  <c r="C110" i="2"/>
  <c r="F105" i="2"/>
  <c r="G105" i="2" s="1"/>
  <c r="E105" i="2"/>
  <c r="D105" i="2"/>
  <c r="C105" i="2"/>
  <c r="F104" i="2"/>
  <c r="G104" i="2" s="1"/>
  <c r="E104" i="2"/>
  <c r="D104" i="2"/>
  <c r="C104" i="2"/>
  <c r="F103" i="2"/>
  <c r="G103" i="2" s="1"/>
  <c r="E103" i="2"/>
  <c r="D103" i="2"/>
  <c r="C103" i="2"/>
  <c r="F102" i="2"/>
  <c r="G102" i="2" s="1"/>
  <c r="E102" i="2"/>
  <c r="D102" i="2"/>
  <c r="C102" i="2"/>
  <c r="G101" i="2"/>
  <c r="F101" i="2"/>
  <c r="E101" i="2"/>
  <c r="D101" i="2"/>
  <c r="C101" i="2"/>
  <c r="G99" i="2"/>
  <c r="F99" i="2"/>
  <c r="E99" i="2"/>
  <c r="D99" i="2"/>
  <c r="C99" i="2"/>
  <c r="G98" i="2"/>
  <c r="F98" i="2"/>
  <c r="E98" i="2"/>
  <c r="D98" i="2"/>
  <c r="C98" i="2"/>
  <c r="G97" i="2"/>
  <c r="F97" i="2"/>
  <c r="E97" i="2"/>
  <c r="D97" i="2"/>
  <c r="C97" i="2"/>
  <c r="F96" i="2"/>
  <c r="G96" i="2" s="1"/>
  <c r="E96" i="2"/>
  <c r="D96" i="2"/>
  <c r="C96" i="2"/>
  <c r="G95" i="2"/>
  <c r="F95" i="2"/>
  <c r="E95" i="2"/>
  <c r="D95" i="2"/>
  <c r="C95" i="2"/>
  <c r="F93" i="2"/>
  <c r="G93" i="2" s="1"/>
  <c r="E93" i="2"/>
  <c r="D93" i="2"/>
  <c r="C93" i="2"/>
  <c r="F92" i="2"/>
  <c r="G92" i="2" s="1"/>
  <c r="E92" i="2"/>
  <c r="D92" i="2"/>
  <c r="C92" i="2"/>
  <c r="F91" i="2"/>
  <c r="G91" i="2" s="1"/>
  <c r="E91" i="2"/>
  <c r="D91" i="2"/>
  <c r="C91" i="2"/>
  <c r="G90" i="2"/>
  <c r="F90" i="2"/>
  <c r="E90" i="2"/>
  <c r="D90" i="2"/>
  <c r="C90" i="2"/>
  <c r="F89" i="2"/>
  <c r="G89" i="2" s="1"/>
  <c r="H89" i="2" s="1" a="1"/>
  <c r="E89" i="2"/>
  <c r="D89" i="2"/>
  <c r="C89" i="2"/>
  <c r="F87" i="2"/>
  <c r="G87" i="2" s="1"/>
  <c r="E87" i="2"/>
  <c r="D87" i="2"/>
  <c r="C87" i="2"/>
  <c r="G86" i="2"/>
  <c r="F86" i="2"/>
  <c r="E86" i="2"/>
  <c r="D86" i="2"/>
  <c r="C86" i="2"/>
  <c r="F85" i="2"/>
  <c r="G85" i="2" s="1"/>
  <c r="E85" i="2"/>
  <c r="D85" i="2"/>
  <c r="C85" i="2"/>
  <c r="G84" i="2"/>
  <c r="F84" i="2"/>
  <c r="E84" i="2"/>
  <c r="D84" i="2"/>
  <c r="C84" i="2"/>
  <c r="F83" i="2"/>
  <c r="G83" i="2" s="1"/>
  <c r="H83" i="2" s="1" a="1"/>
  <c r="E83" i="2"/>
  <c r="D83" i="2"/>
  <c r="C83" i="2"/>
  <c r="F81" i="2"/>
  <c r="G81" i="2" s="1"/>
  <c r="E81" i="2"/>
  <c r="D81" i="2"/>
  <c r="C81" i="2"/>
  <c r="F80" i="2"/>
  <c r="G80" i="2" s="1"/>
  <c r="E80" i="2"/>
  <c r="D80" i="2"/>
  <c r="C80" i="2"/>
  <c r="G79" i="2"/>
  <c r="F79" i="2"/>
  <c r="E79" i="2"/>
  <c r="D79" i="2"/>
  <c r="C79" i="2"/>
  <c r="F78" i="2"/>
  <c r="G78" i="2" s="1"/>
  <c r="E78" i="2"/>
  <c r="D78" i="2"/>
  <c r="C78" i="2"/>
  <c r="F77" i="2"/>
  <c r="G77" i="2" s="1"/>
  <c r="H77" i="2" s="1" a="1"/>
  <c r="E77" i="2"/>
  <c r="D77" i="2"/>
  <c r="C77" i="2"/>
  <c r="F75" i="2"/>
  <c r="G75" i="2" s="1"/>
  <c r="E75" i="2"/>
  <c r="D75" i="2"/>
  <c r="C75" i="2"/>
  <c r="F74" i="2"/>
  <c r="G74" i="2" s="1"/>
  <c r="E74" i="2"/>
  <c r="D74" i="2"/>
  <c r="C74" i="2"/>
  <c r="G73" i="2"/>
  <c r="F73" i="2"/>
  <c r="E73" i="2"/>
  <c r="D73" i="2"/>
  <c r="C73" i="2"/>
  <c r="G72" i="2"/>
  <c r="F72" i="2"/>
  <c r="E72" i="2"/>
  <c r="D72" i="2"/>
  <c r="C72" i="2"/>
  <c r="G71" i="2"/>
  <c r="F71" i="2"/>
  <c r="E71" i="2"/>
  <c r="D71" i="2"/>
  <c r="C71" i="2"/>
  <c r="F69" i="2"/>
  <c r="G69" i="2" s="1"/>
  <c r="E69" i="2"/>
  <c r="D69" i="2"/>
  <c r="C69" i="2"/>
  <c r="F68" i="2"/>
  <c r="G68" i="2" s="1"/>
  <c r="E68" i="2"/>
  <c r="D68" i="2"/>
  <c r="C68" i="2"/>
  <c r="F67" i="2"/>
  <c r="G67" i="2" s="1"/>
  <c r="E67" i="2"/>
  <c r="D67" i="2"/>
  <c r="C67" i="2"/>
  <c r="F66" i="2"/>
  <c r="G66" i="2" s="1"/>
  <c r="E66" i="2"/>
  <c r="D66" i="2"/>
  <c r="C66" i="2"/>
  <c r="G65" i="2"/>
  <c r="H65" i="2" s="1" a="1"/>
  <c r="F65" i="2"/>
  <c r="E65" i="2"/>
  <c r="D65" i="2"/>
  <c r="C65" i="2"/>
  <c r="F63" i="2"/>
  <c r="G63" i="2" s="1"/>
  <c r="E63" i="2"/>
  <c r="D63" i="2"/>
  <c r="C63" i="2"/>
  <c r="F62" i="2"/>
  <c r="G62" i="2" s="1"/>
  <c r="E62" i="2"/>
  <c r="D62" i="2"/>
  <c r="C62" i="2"/>
  <c r="F61" i="2"/>
  <c r="G61" i="2" s="1"/>
  <c r="E61" i="2"/>
  <c r="D61" i="2"/>
  <c r="C61" i="2"/>
  <c r="F60" i="2"/>
  <c r="G60" i="2" s="1"/>
  <c r="E60" i="2"/>
  <c r="D60" i="2"/>
  <c r="C60" i="2"/>
  <c r="F59" i="2"/>
  <c r="G59" i="2" s="1"/>
  <c r="H59" i="2" s="1" a="1"/>
  <c r="E59" i="2"/>
  <c r="D59" i="2"/>
  <c r="C59" i="2"/>
  <c r="F54" i="2"/>
  <c r="G54" i="2" s="1"/>
  <c r="E54" i="2"/>
  <c r="D54" i="2"/>
  <c r="C54" i="2"/>
  <c r="G53" i="2"/>
  <c r="F53" i="2"/>
  <c r="E53" i="2"/>
  <c r="D53" i="2"/>
  <c r="C53" i="2"/>
  <c r="F52" i="2"/>
  <c r="G52" i="2" s="1"/>
  <c r="E52" i="2"/>
  <c r="D52" i="2"/>
  <c r="C52" i="2"/>
  <c r="F51" i="2"/>
  <c r="G51" i="2" s="1"/>
  <c r="E51" i="2"/>
  <c r="D51" i="2"/>
  <c r="C51" i="2"/>
  <c r="G50" i="2"/>
  <c r="H50" i="2" s="1" a="1"/>
  <c r="F50" i="2"/>
  <c r="E50" i="2"/>
  <c r="D50" i="2"/>
  <c r="C50" i="2"/>
  <c r="G48" i="2"/>
  <c r="F48" i="2"/>
  <c r="E48" i="2"/>
  <c r="D48" i="2"/>
  <c r="C48" i="2"/>
  <c r="G47" i="2"/>
  <c r="F47" i="2"/>
  <c r="E47" i="2"/>
  <c r="D47" i="2"/>
  <c r="C47" i="2"/>
  <c r="F46" i="2"/>
  <c r="G46" i="2" s="1"/>
  <c r="E46" i="2"/>
  <c r="D46" i="2"/>
  <c r="C46" i="2"/>
  <c r="F45" i="2"/>
  <c r="G45" i="2" s="1"/>
  <c r="E45" i="2"/>
  <c r="D45" i="2"/>
  <c r="C45" i="2"/>
  <c r="G44" i="2"/>
  <c r="H44" i="2" s="1" a="1"/>
  <c r="F44" i="2"/>
  <c r="E44" i="2"/>
  <c r="D44" i="2"/>
  <c r="C44" i="2"/>
  <c r="F42" i="2"/>
  <c r="G42" i="2" s="1"/>
  <c r="E42" i="2"/>
  <c r="D42" i="2"/>
  <c r="C42" i="2"/>
  <c r="G41" i="2"/>
  <c r="F41" i="2"/>
  <c r="E41" i="2"/>
  <c r="D41" i="2"/>
  <c r="C41" i="2"/>
  <c r="F40" i="2"/>
  <c r="G40" i="2" s="1"/>
  <c r="E40" i="2"/>
  <c r="D40" i="2"/>
  <c r="C40" i="2"/>
  <c r="G39" i="2"/>
  <c r="F39" i="2"/>
  <c r="E39" i="2"/>
  <c r="D39" i="2"/>
  <c r="C39" i="2"/>
  <c r="F38" i="2"/>
  <c r="G38" i="2" s="1"/>
  <c r="H38" i="2" s="1" a="1"/>
  <c r="E38" i="2"/>
  <c r="D38" i="2"/>
  <c r="C38" i="2"/>
  <c r="F36" i="2"/>
  <c r="G36" i="2" s="1"/>
  <c r="E36" i="2"/>
  <c r="D36" i="2"/>
  <c r="C36" i="2"/>
  <c r="G35" i="2"/>
  <c r="F35" i="2"/>
  <c r="E35" i="2"/>
  <c r="D35" i="2"/>
  <c r="C35" i="2"/>
  <c r="F34" i="2"/>
  <c r="G34" i="2" s="1"/>
  <c r="E34" i="2"/>
  <c r="D34" i="2"/>
  <c r="C34" i="2"/>
  <c r="G33" i="2"/>
  <c r="F33" i="2"/>
  <c r="E33" i="2"/>
  <c r="D33" i="2"/>
  <c r="C33" i="2"/>
  <c r="F32" i="2"/>
  <c r="G32" i="2" s="1"/>
  <c r="H32" i="2" s="1" a="1"/>
  <c r="E32" i="2"/>
  <c r="D32" i="2"/>
  <c r="C32" i="2"/>
  <c r="F30" i="2"/>
  <c r="G30" i="2" s="1"/>
  <c r="E30" i="2"/>
  <c r="D30" i="2"/>
  <c r="C30" i="2"/>
  <c r="F29" i="2"/>
  <c r="G29" i="2" s="1"/>
  <c r="E29" i="2"/>
  <c r="D29" i="2"/>
  <c r="C29" i="2"/>
  <c r="G28" i="2"/>
  <c r="F28" i="2"/>
  <c r="E28" i="2"/>
  <c r="D28" i="2"/>
  <c r="C28" i="2"/>
  <c r="F27" i="2"/>
  <c r="G27" i="2" s="1"/>
  <c r="E27" i="2"/>
  <c r="D27" i="2"/>
  <c r="C27" i="2"/>
  <c r="F26" i="2"/>
  <c r="G26" i="2" s="1"/>
  <c r="H26" i="2" s="1" a="1"/>
  <c r="E26" i="2"/>
  <c r="D26" i="2"/>
  <c r="C26" i="2"/>
  <c r="F24" i="2"/>
  <c r="G24" i="2" s="1"/>
  <c r="E24" i="2"/>
  <c r="D24" i="2"/>
  <c r="C24" i="2"/>
  <c r="F23" i="2"/>
  <c r="G23" i="2" s="1"/>
  <c r="E23" i="2"/>
  <c r="D23" i="2"/>
  <c r="C23" i="2"/>
  <c r="F22" i="2"/>
  <c r="G22" i="2" s="1"/>
  <c r="E22" i="2"/>
  <c r="D22" i="2"/>
  <c r="C22" i="2"/>
  <c r="G21" i="2"/>
  <c r="F21" i="2"/>
  <c r="E21" i="2"/>
  <c r="D21" i="2"/>
  <c r="C21" i="2"/>
  <c r="F20" i="2"/>
  <c r="G20" i="2" s="1"/>
  <c r="E20" i="2"/>
  <c r="D20" i="2"/>
  <c r="C20" i="2"/>
  <c r="F18" i="2"/>
  <c r="G18" i="2" s="1"/>
  <c r="E18" i="2"/>
  <c r="D18" i="2"/>
  <c r="C18" i="2"/>
  <c r="F17" i="2"/>
  <c r="G17" i="2" s="1"/>
  <c r="E17" i="2"/>
  <c r="D17" i="2"/>
  <c r="C17" i="2"/>
  <c r="F16" i="2"/>
  <c r="G16" i="2" s="1"/>
  <c r="E16" i="2"/>
  <c r="D16" i="2"/>
  <c r="C16" i="2"/>
  <c r="F15" i="2"/>
  <c r="G15" i="2" s="1"/>
  <c r="E15" i="2"/>
  <c r="D15" i="2"/>
  <c r="C15" i="2"/>
  <c r="F14" i="2"/>
  <c r="G14" i="2" s="1"/>
  <c r="E14" i="2"/>
  <c r="D14" i="2"/>
  <c r="C14" i="2"/>
  <c r="F12" i="2"/>
  <c r="G12" i="2" s="1"/>
  <c r="E12" i="2"/>
  <c r="D12" i="2"/>
  <c r="C12" i="2"/>
  <c r="F11" i="2"/>
  <c r="G11" i="2" s="1"/>
  <c r="E11" i="2"/>
  <c r="D11" i="2"/>
  <c r="C11" i="2"/>
  <c r="F10" i="2"/>
  <c r="G10" i="2" s="1"/>
  <c r="E10" i="2"/>
  <c r="D10" i="2"/>
  <c r="C10" i="2"/>
  <c r="F9" i="2"/>
  <c r="G9" i="2" s="1"/>
  <c r="E9" i="2"/>
  <c r="D9" i="2"/>
  <c r="C9" i="2"/>
  <c r="F8" i="2"/>
  <c r="G8" i="2" s="1"/>
  <c r="H8" i="2" s="1" a="1"/>
  <c r="E8" i="2"/>
  <c r="D8" i="2"/>
  <c r="C8" i="2"/>
  <c r="H38" i="2" l="1"/>
  <c r="H77" i="2"/>
  <c r="H44" i="2"/>
  <c r="H83" i="2"/>
  <c r="H131" i="2"/>
  <c r="H116" i="2"/>
  <c r="H110" i="2"/>
  <c r="H89" i="2"/>
  <c r="H65" i="2"/>
  <c r="H59" i="2"/>
  <c r="H50" i="2"/>
  <c r="H32" i="2"/>
  <c r="H26" i="2"/>
  <c r="H8" i="2"/>
  <c r="H95" i="2" a="1"/>
  <c r="H95" i="2" s="1"/>
  <c r="H101" i="2" a="1"/>
  <c r="H101" i="2" s="1"/>
  <c r="H20" i="2" a="1"/>
  <c r="H20" i="2" s="1"/>
  <c r="H71" i="2" a="1"/>
  <c r="H71" i="2" s="1"/>
  <c r="H125" i="2" a="1"/>
  <c r="H125" i="2" s="1"/>
  <c r="H14" i="2" a="1"/>
  <c r="H14" i="2" s="1"/>
  <c r="H140" i="2" a="1"/>
  <c r="H140" i="2" s="1"/>
</calcChain>
</file>

<file path=xl/sharedStrings.xml><?xml version="1.0" encoding="utf-8"?>
<sst xmlns="http://schemas.openxmlformats.org/spreadsheetml/2006/main" count="1175" uniqueCount="243">
  <si>
    <t>Copiar Col H</t>
  </si>
  <si>
    <t>Escalão</t>
  </si>
  <si>
    <t>Categoria</t>
  </si>
  <si>
    <t>Exercício</t>
  </si>
  <si>
    <t>Fase da competição</t>
  </si>
  <si>
    <t>Ranking</t>
  </si>
  <si>
    <t>Certificate</t>
  </si>
  <si>
    <t>Nr.</t>
  </si>
  <si>
    <t>Team Ranking</t>
  </si>
  <si>
    <t>Name(s)</t>
  </si>
  <si>
    <t>Club</t>
  </si>
  <si>
    <t>Country</t>
  </si>
  <si>
    <t>E-SCORE</t>
  </si>
  <si>
    <t>A-SCORE</t>
  </si>
  <si>
    <t>D-SCORE</t>
  </si>
  <si>
    <t>PEN</t>
  </si>
  <si>
    <t>Score</t>
  </si>
  <si>
    <t>D Base Iniciado</t>
  </si>
  <si>
    <t>Mixed Pair</t>
  </si>
  <si>
    <t>Combined</t>
  </si>
  <si>
    <t>-</t>
  </si>
  <si>
    <t>Mayra Chhettri, Vicente Martins</t>
  </si>
  <si>
    <t>CLUBE A4</t>
  </si>
  <si>
    <t>POR</t>
  </si>
  <si>
    <t>111346, 92862</t>
  </si>
  <si>
    <t>MARGARIDA FERREIRA, MARTIM PEÇAS</t>
  </si>
  <si>
    <t>Guimagym</t>
  </si>
  <si>
    <t>Women's Group</t>
  </si>
  <si>
    <t>Yeva Dalmatova, Ana Andrade, Margarida Paiva</t>
  </si>
  <si>
    <t>Estrela Vigorosa Clube</t>
  </si>
  <si>
    <t>Maria João Barbosa, Francisca Silva, Valentina Tavares</t>
  </si>
  <si>
    <t>Ginásio Clube Vilacondense</t>
  </si>
  <si>
    <t>94756, 86014, 100748</t>
  </si>
  <si>
    <t>Margarida Lopes, Beatriz Aguiar, Eugénia Herrera</t>
  </si>
  <si>
    <t>Leonor Silva, Petra Fernandes, Matilde Sousa</t>
  </si>
  <si>
    <t>Acro Clube de Maia</t>
  </si>
  <si>
    <t>Maria Marini, Isabel Maia, Maria Alves</t>
  </si>
  <si>
    <t>Associacao Desportiva 22 - Academia Perpetuo Educacao e Cultura</t>
  </si>
  <si>
    <t>109405, 92845, 99633</t>
  </si>
  <si>
    <t>Ariana Madeira, Ana Carolina Simões, Beatriz Reis</t>
  </si>
  <si>
    <t>Maria Miguel Freitas, Beatriz Cardoso, Leonor Couto</t>
  </si>
  <si>
    <t>Grupo Desportivo Colégio Internato dos Carvalhos</t>
  </si>
  <si>
    <t>Diana Filipa Santos, Catarina Coelho, Rita Carvalhais</t>
  </si>
  <si>
    <t>Academia de Ginástica Paulo VI</t>
  </si>
  <si>
    <t>Mariana Pinto, Carolina Machado, Laura Oliveira</t>
  </si>
  <si>
    <t>Ariana Gomes, Joana Azevedo, Leonor Comprido</t>
  </si>
  <si>
    <t>84280, 63918, 83378</t>
  </si>
  <si>
    <t>Ana Teresa Barbosa, Mariana Oliveira, Matilde Barbosa</t>
  </si>
  <si>
    <t>Beatriz Silva, Mariana Rodrigues, Inês Rodrigues</t>
  </si>
  <si>
    <t>105927, 86210, 93720</t>
  </si>
  <si>
    <t>Ana Miguel Tavares, Maria Miguel Tavares, Mafalda Oliveira</t>
  </si>
  <si>
    <t>94941, 70904, 78217</t>
  </si>
  <si>
    <t>Diana Castro, Rosário Montenegro, Francisca Freitas</t>
  </si>
  <si>
    <t>Boavista Futebol Clube</t>
  </si>
  <si>
    <t>Camila Osório, Rita Malheiro, Olívia Alves</t>
  </si>
  <si>
    <t>91633, 70164</t>
  </si>
  <si>
    <t>Francisca Silva, Sofia Amaral, Sofia Ferreira</t>
  </si>
  <si>
    <t>106950, 93928</t>
  </si>
  <si>
    <t>CAROLINA MENDES, MARGARIDA LOBO, CLARA RIBEIRO</t>
  </si>
  <si>
    <t>Madalena Pimentel, Maria Videira, Rita Assunção</t>
  </si>
  <si>
    <t>Mariana Coutinho, Matilde Pereira, Rafaela Alves</t>
  </si>
  <si>
    <t>Sofia Carriço, Luísa Monteiro, Zoe Pontes</t>
  </si>
  <si>
    <t>Diana Neves Santos, Ana Torres, Maria França</t>
  </si>
  <si>
    <t>Laura Rodrigues, Maria João Silva, Victória Silva</t>
  </si>
  <si>
    <t>86797, 83326</t>
  </si>
  <si>
    <t>Ana Mel Oliveira, Beatriz Neves, Sara Meirinhos</t>
  </si>
  <si>
    <t>Beatriz Rodrigues, Beatriz Andrade, Gisela Moreira</t>
  </si>
  <si>
    <t>Sofia Martins, Mara Guedes, Maria Carolina Rainha</t>
  </si>
  <si>
    <t>GymnoStar</t>
  </si>
  <si>
    <t>Sara Ramos, Alice Oliveira, Matilde Correia</t>
  </si>
  <si>
    <t>Associação Recreativa e Cultural da Azenha</t>
  </si>
  <si>
    <t>106542, 118666, 94416</t>
  </si>
  <si>
    <t>Maria Inês Rocha, Leonor Oliveira, Ana Clara Oliveira</t>
  </si>
  <si>
    <t>105733, 94418</t>
  </si>
  <si>
    <t>Women's Pair</t>
  </si>
  <si>
    <t>Ariana Oliveira, Leonor Costa</t>
  </si>
  <si>
    <t>96668, 86519</t>
  </si>
  <si>
    <t>Maria Gormicho, Beatriz Carreira</t>
  </si>
  <si>
    <t>Ema Costa, Gabriela Teixeira</t>
  </si>
  <si>
    <t>Diana Pereira, Maria Pacheco</t>
  </si>
  <si>
    <t>MARGARIDA MOTA, CONSTANÇA RIBEIRO</t>
  </si>
  <si>
    <t>Benedita Caimoto, Inês Pires</t>
  </si>
  <si>
    <t>Mariana Colaço, Anita André</t>
  </si>
  <si>
    <t>111280, 92516</t>
  </si>
  <si>
    <t>leonor Silva, INÊS joão SILVA</t>
  </si>
  <si>
    <t>Leonor Pinho, Joana Ramalho</t>
  </si>
  <si>
    <t>111686, 70756</t>
  </si>
  <si>
    <t>Maria Clara Martins, Sofia Silva</t>
  </si>
  <si>
    <t>Petra Silva, Lara Teixeira</t>
  </si>
  <si>
    <t>Clara Poço, Beatriz Melo</t>
  </si>
  <si>
    <t>95093, 95970</t>
  </si>
  <si>
    <t>Lea Pereira, Matilde Silva</t>
  </si>
  <si>
    <t>111343, 105156</t>
  </si>
  <si>
    <t>Beatriz Gomes, Natali Gomes</t>
  </si>
  <si>
    <t>Sofia Pereira, Íris Rente</t>
  </si>
  <si>
    <t>Carolina Cerqueira, Lara Santos</t>
  </si>
  <si>
    <t>Associação Académica de Espinho</t>
  </si>
  <si>
    <t>94062, 78451</t>
  </si>
  <si>
    <t>D Base Juvenil</t>
  </si>
  <si>
    <t>Lara Marcos, Eva Viegas, Matilde Lima</t>
  </si>
  <si>
    <t>Sabina Lázaro, Francisca Soares, Carolina Fontes</t>
  </si>
  <si>
    <t>Matilde Pacheco, Madalena Boavista, Mariana Rocha</t>
  </si>
  <si>
    <t>55802, 85844</t>
  </si>
  <si>
    <t>Eva Fernandes, Maria Beatriz Abrantes, Diana Amarelhe</t>
  </si>
  <si>
    <t>PILAR LOPES, Sofia Oliveira, LARA GONÇALVES</t>
  </si>
  <si>
    <t>Inês Gomes, Ana Gaio Costa, Filipa Parada Ribeiro</t>
  </si>
  <si>
    <t>Marta Costa, Maria Rocha, Inês Bessa</t>
  </si>
  <si>
    <t>67835, 80983</t>
  </si>
  <si>
    <t>Gabriela Oliveira, Ana Beatriz Castro, Francisca Malhadinhas</t>
  </si>
  <si>
    <t>Anita Pereira, Beatriz Santos, Bia Pedroso</t>
  </si>
  <si>
    <t>Constança Dias, Nicole Pinto, Beatriz Lima</t>
  </si>
  <si>
    <t>114571, 82485, 90019</t>
  </si>
  <si>
    <t>Bianca Miranda, Íris Gonçalves, Júlia Trindade</t>
  </si>
  <si>
    <t>93668, 67653, 71538</t>
  </si>
  <si>
    <t>Raquel Malheiro, Margarida Topa</t>
  </si>
  <si>
    <t>Carolina Seufert, Maria Lima</t>
  </si>
  <si>
    <t>Isaura Silva, Ana Cruz</t>
  </si>
  <si>
    <t>Maria Clara Rodrigues, Margarida Pereira</t>
  </si>
  <si>
    <t>107024, 80484</t>
  </si>
  <si>
    <t>Carolina Benido, Leonor Paiva</t>
  </si>
  <si>
    <t>110418, 97999</t>
  </si>
  <si>
    <t>Mafalda Areias, Bruna Barbosa</t>
  </si>
  <si>
    <t>VDA - Villa Desportiva do Ave CRL</t>
  </si>
  <si>
    <t>FGP</t>
  </si>
  <si>
    <t>Carlota Oliveira, Francisca Torres</t>
  </si>
  <si>
    <t>130097, 79099</t>
  </si>
  <si>
    <t>D Base Juniores</t>
  </si>
  <si>
    <t>Mariana Moura, Catarina Alves, Catarina Morgado</t>
  </si>
  <si>
    <t>Filipa Simões, Ana Lima, Ana Catarina Pedrosa</t>
  </si>
  <si>
    <t>94664, 76913, 82941</t>
  </si>
  <si>
    <t>Emília Leão, Rânia Campos, Rita Oliveira</t>
  </si>
  <si>
    <t>Ana Lima, Maria Pereira, Matilde Silva</t>
  </si>
  <si>
    <t>75574, 90332</t>
  </si>
  <si>
    <t>Maria Leonor Carvalheira, Ana Rita Pacheco, Matilde Marinho</t>
  </si>
  <si>
    <t>86568, 70350, 95553</t>
  </si>
  <si>
    <t>Maria João Vaz, Margareta Ciobanu, Matilde Ferreira</t>
  </si>
  <si>
    <t>96688, 51553, 96693</t>
  </si>
  <si>
    <t>Leonor Ferreira, Matilde Costa, Margarida Chacim</t>
  </si>
  <si>
    <t>Inês Pinto, Diana Teixeira, Matilde Pereira</t>
  </si>
  <si>
    <t>95122, 64959, 78066</t>
  </si>
  <si>
    <t>Bruna Cruz, Ana Teresa Santos, Leonor Ribeiro</t>
  </si>
  <si>
    <t>105737, 110331, 110330</t>
  </si>
  <si>
    <t>Margarida Nicola, Melanie Maia, Juliana Simões</t>
  </si>
  <si>
    <t>Maria Oliveira, Íris Teixeira</t>
  </si>
  <si>
    <t>96683, 61015</t>
  </si>
  <si>
    <t>Benedita Costa, LIA PEREIRA</t>
  </si>
  <si>
    <t>Rita Fonseca, Catarina Freitas</t>
  </si>
  <si>
    <t>Teresa Paredes, Camila Castro</t>
  </si>
  <si>
    <t>Ana Carolina Castro, Manuela Veiga</t>
  </si>
  <si>
    <t>Beatriz Lopes, Mónica Carneiro</t>
  </si>
  <si>
    <t>94377, 82484</t>
  </si>
  <si>
    <t>Marta Viegas, Mafalda Costa</t>
  </si>
  <si>
    <t>87528, 71859</t>
  </si>
  <si>
    <t>D Base Seniores</t>
  </si>
  <si>
    <t>Kira Cunha, Tomás Sousa</t>
  </si>
  <si>
    <t>Beatriz Ramos, Inês Castro, Maria Dias</t>
  </si>
  <si>
    <t>Ana Luísa Costa, Lara Borges</t>
  </si>
  <si>
    <t>Maria Inês Pinto, Leonor Rocha</t>
  </si>
  <si>
    <t>Ana Margarida Santos, Maria Leonor Monteiro</t>
  </si>
  <si>
    <t>D Base Infantil</t>
  </si>
  <si>
    <t>Men's Group</t>
  </si>
  <si>
    <t>Gabril Sousa, TIAGO GONÇALVES, PEDRO PACHECO, VASCO SOARES</t>
  </si>
  <si>
    <t>Men's Pair</t>
  </si>
  <si>
    <t>Mateus Fernandes, Miguel Sousa</t>
  </si>
  <si>
    <t>106259, 106241</t>
  </si>
  <si>
    <t>Raquel Matos, Gabriel Matos</t>
  </si>
  <si>
    <t>Camila Palmeira, Inái Antchouet, Madalena Saraiva</t>
  </si>
  <si>
    <t>102781, 96003, 77936</t>
  </si>
  <si>
    <t>ANA SILVA, MELANIE CARDOSO, BEATRIZ MOREIRA</t>
  </si>
  <si>
    <t>Luísa Graça, Ana Carolina Coelho, Núria Torres</t>
  </si>
  <si>
    <t>105079, 102793, 111451</t>
  </si>
  <si>
    <t>Maria Costa, Maria Gabriel, Rita Guerra</t>
  </si>
  <si>
    <t>BENEDITA FERNANDES, FRANCISCA FARIA, CATARINA CARDOSO</t>
  </si>
  <si>
    <t>MARIA COSTA, MATILDE MENDES, MARIANA RIBEIRO</t>
  </si>
  <si>
    <t>Valentina Rocha, LEONOR SALGADO, MATILDE FERNANDES</t>
  </si>
  <si>
    <t>Vitória Silva, ANA GARCIA, MATILDE CASTRO</t>
  </si>
  <si>
    <t>Mafalda Rodrigues, Íris Beatriz Sousa, Maria João Ferreira</t>
  </si>
  <si>
    <t>Clara Moreira, Lara Santos, Ana Machado</t>
  </si>
  <si>
    <t>106170, 96697, 110739</t>
  </si>
  <si>
    <t>Leonor Teixeira, Alice Oliveira, Sara Cunha</t>
  </si>
  <si>
    <t>Carolina Andrade, CONSTANÇA SILVA, MARIA OLIVEIRA</t>
  </si>
  <si>
    <t>Sara Silva, Maria Miguel Amaral, Maria Benedita Morais</t>
  </si>
  <si>
    <t>Maria Teresa Moreira, Daniela Machado, Rafaela Cruz</t>
  </si>
  <si>
    <t>113439, 118040, 98207</t>
  </si>
  <si>
    <t>Rita Mendonça, Luísa Domingues, Maria Eduarda Pinto</t>
  </si>
  <si>
    <t>Anamar Saramago, Maria Francisca Cardeiro, Juliana Pinheiro</t>
  </si>
  <si>
    <t>67845, 106122</t>
  </si>
  <si>
    <t>Alexa Ribeiro, Lara Magalhães, Helena Pêgo</t>
  </si>
  <si>
    <t>Beatriz Ribeiro, Sofia Sequeira, Matilde Couto</t>
  </si>
  <si>
    <t>111275, 105142, 92847</t>
  </si>
  <si>
    <t>Maria Ribeiro, Eva Marques, Margarida Duarte</t>
  </si>
  <si>
    <t>111279, 93747</t>
  </si>
  <si>
    <t>Maria Costa, Érica Lopes, Lia Monteiro</t>
  </si>
  <si>
    <t>105763, 106545</t>
  </si>
  <si>
    <t>Francisca Carlota Ferreira, Lia Prudêncio, Sofia Coelho Oliveira</t>
  </si>
  <si>
    <t>Matilde Oliveira, Beatriz Sousa, Sofia Thomaz</t>
  </si>
  <si>
    <t>Leonor Coutinho, Maria Leonor Dantas</t>
  </si>
  <si>
    <t>111326, 104684</t>
  </si>
  <si>
    <t>Mariana Graça, Maria Guerra</t>
  </si>
  <si>
    <t>104702, 111447</t>
  </si>
  <si>
    <t>Maria Magalhães, MARIA DUARTE</t>
  </si>
  <si>
    <t>Mafalda Marques, Alexia Ursu</t>
  </si>
  <si>
    <t>Carolina Moreira, Ana Carolina Silva</t>
  </si>
  <si>
    <t>Luísa Diego, Inês Castro</t>
  </si>
  <si>
    <t>Mafalda Prata, Leonor Machado</t>
  </si>
  <si>
    <t>Alice Freitas, Maria Monteiro</t>
  </si>
  <si>
    <t>Inês Santos, Ariana Rocha</t>
  </si>
  <si>
    <t>Maria Inês Fonseca, Luana Rodrigues</t>
  </si>
  <si>
    <t>Raquel Magalhães, Mara Soares</t>
  </si>
  <si>
    <t>Maria Luísa Moreira, Gabriela Cruz</t>
  </si>
  <si>
    <t>113437, 93760</t>
  </si>
  <si>
    <t>Rita Ferreira, Lara Raposo</t>
  </si>
  <si>
    <t>Maria Costa, Caroliona Pinto</t>
  </si>
  <si>
    <t>Benedita Vieira, Ana Rita Silva</t>
  </si>
  <si>
    <t>123053, 94662</t>
  </si>
  <si>
    <t>Teresa Vieira, Mariana Barbosa</t>
  </si>
  <si>
    <t>Inês Sá, Inês Cunha</t>
  </si>
  <si>
    <t>Carolina Ferreira, Valentina Soares</t>
  </si>
  <si>
    <t>105731, 118664</t>
  </si>
  <si>
    <t>Constança Nogueira, Mª Inês Abrunhosa</t>
  </si>
  <si>
    <t>Maria Alfonso, Loana Gomes</t>
  </si>
  <si>
    <t>118625, 128504</t>
  </si>
  <si>
    <t>Sofia Sousa, Rita Marujo</t>
  </si>
  <si>
    <t>Classificação por Equipas</t>
  </si>
  <si>
    <t>Infantil Base</t>
  </si>
  <si>
    <t>Nomes</t>
  </si>
  <si>
    <t>Clube</t>
  </si>
  <si>
    <t>Nota</t>
  </si>
  <si>
    <t>NOTA CORRIGIDA</t>
  </si>
  <si>
    <t>NOTA EQUIPA</t>
  </si>
  <si>
    <t>Classificação</t>
  </si>
  <si>
    <t>1º</t>
  </si>
  <si>
    <t>2º</t>
  </si>
  <si>
    <t>3º</t>
  </si>
  <si>
    <t>Iniciados Base</t>
  </si>
  <si>
    <t>Juvenil Base</t>
  </si>
  <si>
    <t>Júnior Base</t>
  </si>
  <si>
    <t>Sénior Base</t>
  </si>
  <si>
    <t>4º</t>
  </si>
  <si>
    <t>5º</t>
  </si>
  <si>
    <t>6º</t>
  </si>
  <si>
    <t>7º</t>
  </si>
  <si>
    <t>8º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</si>
</sst>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b/>
      <sz val="36"/>
      <color theme="1"/>
      <name val="Calibri"/>
      <family val="2"/>
    </font>
    <font>
      <sz val="10"/>
      <color theme="1"/>
      <name val="Roboto"/>
    </font>
    <font>
      <sz val="10"/>
      <color theme="1"/>
      <name val="Arial"/>
      <family val="2"/>
    </font>
    <font>
      <b/>
      <sz val="18"/>
      <color theme="1"/>
      <name val="Roboto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b/>
      <sz val="36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164" fontId="0" fillId="0" borderId="1" xfId="0" applyNumberFormat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3434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4"/>
  <sheetViews>
    <sheetView topLeftCell="J106" zoomScale="60" zoomScaleNormal="60" workbookViewId="0">
      <selection activeCell="U8" sqref="U8"/>
    </sheetView>
  </sheetViews>
  <sheetFormatPr baseColWidth="10" defaultColWidth="10.5" defaultRowHeight="15.75" customHeight="1" x14ac:dyDescent="0.2"/>
  <cols>
    <col min="1" max="1" width="11.83203125" style="11" customWidth="1"/>
    <col min="2" max="2" width="19.1640625" style="12" customWidth="1"/>
    <col min="3" max="3" width="19.5" style="12" customWidth="1"/>
    <col min="4" max="4" width="13.83203125" style="12" customWidth="1"/>
    <col min="5" max="5" width="13.6640625" style="12" customWidth="1"/>
    <col min="6" max="7" width="12.5" style="12" customWidth="1"/>
    <col min="8" max="8" width="10.33203125" style="12" customWidth="1"/>
    <col min="9" max="9" width="15.5" customWidth="1"/>
    <col min="10" max="10" width="50.1640625" customWidth="1"/>
    <col min="11" max="11" width="56.1640625" customWidth="1"/>
    <col min="12" max="12" width="12.83203125" style="12" customWidth="1"/>
    <col min="13" max="13" width="25.5" style="10" customWidth="1"/>
    <col min="14" max="17" width="16.33203125" style="10" customWidth="1"/>
    <col min="18" max="18" width="11.83203125" style="12" customWidth="1"/>
  </cols>
  <sheetData>
    <row r="1" spans="1:18" ht="41" customHeight="1" x14ac:dyDescent="0.2">
      <c r="A1" s="11" t="s">
        <v>0</v>
      </c>
      <c r="B1" s="12" t="s">
        <v>1</v>
      </c>
      <c r="C1" s="12" t="s">
        <v>2</v>
      </c>
      <c r="D1" s="12" t="s">
        <v>3</v>
      </c>
      <c r="E1" s="13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0" t="s">
        <v>14</v>
      </c>
      <c r="P1" s="10" t="s">
        <v>15</v>
      </c>
      <c r="Q1" s="10" t="s">
        <v>16</v>
      </c>
    </row>
    <row r="2" spans="1:18" ht="16" x14ac:dyDescent="0.2">
      <c r="A2" s="12">
        <v>112</v>
      </c>
      <c r="B2" s="12" t="s">
        <v>17</v>
      </c>
      <c r="C2" s="12" t="s">
        <v>18</v>
      </c>
      <c r="D2" s="12" t="s">
        <v>19</v>
      </c>
      <c r="F2" s="12">
        <v>1</v>
      </c>
      <c r="G2" s="12" t="s">
        <v>20</v>
      </c>
      <c r="H2" s="12">
        <v>112</v>
      </c>
      <c r="I2" t="s">
        <v>20</v>
      </c>
      <c r="J2" t="s">
        <v>21</v>
      </c>
      <c r="K2" t="s">
        <v>22</v>
      </c>
      <c r="L2" s="12" t="s">
        <v>23</v>
      </c>
      <c r="M2" s="10" t="s">
        <v>24</v>
      </c>
      <c r="N2" s="10">
        <v>15.8</v>
      </c>
      <c r="O2" s="10">
        <v>7.8330000000000002</v>
      </c>
      <c r="P2" s="10">
        <v>0.1</v>
      </c>
      <c r="Q2" s="10">
        <v>0</v>
      </c>
      <c r="R2" s="12">
        <v>23.733000000000001</v>
      </c>
    </row>
    <row r="3" spans="1:18" ht="16" x14ac:dyDescent="0.2">
      <c r="A3" s="12">
        <v>147</v>
      </c>
      <c r="B3" s="12" t="s">
        <v>17</v>
      </c>
      <c r="C3" s="12" t="s">
        <v>18</v>
      </c>
      <c r="D3" s="12" t="s">
        <v>19</v>
      </c>
      <c r="F3" s="12">
        <v>2</v>
      </c>
      <c r="G3" s="12" t="s">
        <v>20</v>
      </c>
      <c r="H3" s="12">
        <v>147</v>
      </c>
      <c r="I3" t="s">
        <v>20</v>
      </c>
      <c r="J3" t="s">
        <v>25</v>
      </c>
      <c r="K3" t="s">
        <v>26</v>
      </c>
      <c r="L3" s="12" t="s">
        <v>23</v>
      </c>
      <c r="N3" s="10">
        <v>15.6</v>
      </c>
      <c r="O3" s="10">
        <v>7.4</v>
      </c>
      <c r="P3" s="10">
        <v>0</v>
      </c>
      <c r="Q3" s="10">
        <v>1.2</v>
      </c>
      <c r="R3" s="12">
        <v>21.8</v>
      </c>
    </row>
    <row r="4" spans="1:18" ht="16" x14ac:dyDescent="0.2">
      <c r="A4" s="12">
        <v>101</v>
      </c>
      <c r="B4" s="12" t="s">
        <v>17</v>
      </c>
      <c r="C4" s="12" t="s">
        <v>27</v>
      </c>
      <c r="D4" s="12" t="s">
        <v>19</v>
      </c>
      <c r="F4" s="12">
        <v>1</v>
      </c>
      <c r="G4" s="12" t="s">
        <v>20</v>
      </c>
      <c r="H4" s="12">
        <v>101</v>
      </c>
      <c r="I4" t="s">
        <v>20</v>
      </c>
      <c r="J4" t="s">
        <v>28</v>
      </c>
      <c r="K4" t="s">
        <v>29</v>
      </c>
      <c r="L4" s="12" t="s">
        <v>23</v>
      </c>
      <c r="N4" s="10">
        <v>16.600000000000001</v>
      </c>
      <c r="O4" s="10">
        <v>8.4659999999999993</v>
      </c>
      <c r="P4" s="10">
        <v>1.5</v>
      </c>
      <c r="Q4" s="10">
        <v>0</v>
      </c>
      <c r="R4" s="12">
        <v>26.565999999999999</v>
      </c>
    </row>
    <row r="5" spans="1:18" ht="16" x14ac:dyDescent="0.2">
      <c r="A5" s="12">
        <v>121</v>
      </c>
      <c r="B5" s="12" t="s">
        <v>17</v>
      </c>
      <c r="C5" s="12" t="s">
        <v>27</v>
      </c>
      <c r="D5" s="12" t="s">
        <v>19</v>
      </c>
      <c r="F5" s="12">
        <v>2</v>
      </c>
      <c r="G5" s="12" t="s">
        <v>20</v>
      </c>
      <c r="H5" s="12">
        <v>121</v>
      </c>
      <c r="I5" t="s">
        <v>20</v>
      </c>
      <c r="J5" t="s">
        <v>30</v>
      </c>
      <c r="K5" t="s">
        <v>31</v>
      </c>
      <c r="L5" s="12" t="s">
        <v>23</v>
      </c>
      <c r="M5" s="10" t="s">
        <v>32</v>
      </c>
      <c r="N5" s="10">
        <v>16.2</v>
      </c>
      <c r="O5" s="10">
        <v>8.1329999999999991</v>
      </c>
      <c r="P5" s="10">
        <v>1.5</v>
      </c>
      <c r="Q5" s="10">
        <v>0</v>
      </c>
      <c r="R5" s="12">
        <v>25.832999999999998</v>
      </c>
    </row>
    <row r="6" spans="1:18" ht="16" x14ac:dyDescent="0.2">
      <c r="A6" s="12">
        <v>102</v>
      </c>
      <c r="B6" s="12" t="s">
        <v>17</v>
      </c>
      <c r="C6" s="12" t="s">
        <v>27</v>
      </c>
      <c r="D6" s="12" t="s">
        <v>19</v>
      </c>
      <c r="F6" s="12">
        <v>3</v>
      </c>
      <c r="G6" s="12" t="s">
        <v>20</v>
      </c>
      <c r="H6" s="12">
        <v>102</v>
      </c>
      <c r="I6" t="s">
        <v>20</v>
      </c>
      <c r="J6" t="s">
        <v>33</v>
      </c>
      <c r="K6" t="s">
        <v>29</v>
      </c>
      <c r="L6" s="12" t="s">
        <v>23</v>
      </c>
      <c r="N6" s="10">
        <v>16</v>
      </c>
      <c r="O6" s="10">
        <v>7.9329999999999998</v>
      </c>
      <c r="P6" s="10">
        <v>1.5</v>
      </c>
      <c r="Q6" s="10">
        <v>0</v>
      </c>
      <c r="R6" s="12">
        <v>25.433</v>
      </c>
    </row>
    <row r="7" spans="1:18" ht="16" x14ac:dyDescent="0.2">
      <c r="A7" s="12">
        <v>206</v>
      </c>
      <c r="B7" s="12" t="s">
        <v>17</v>
      </c>
      <c r="C7" s="12" t="s">
        <v>27</v>
      </c>
      <c r="D7" s="12" t="s">
        <v>19</v>
      </c>
      <c r="F7" s="12">
        <v>4</v>
      </c>
      <c r="G7" s="12" t="s">
        <v>20</v>
      </c>
      <c r="H7" s="12">
        <v>206</v>
      </c>
      <c r="I7" t="s">
        <v>20</v>
      </c>
      <c r="J7" t="s">
        <v>34</v>
      </c>
      <c r="K7" t="s">
        <v>35</v>
      </c>
      <c r="L7" s="12" t="s">
        <v>23</v>
      </c>
      <c r="M7" s="10">
        <v>93910</v>
      </c>
      <c r="N7" s="10">
        <v>16.065999999999999</v>
      </c>
      <c r="O7" s="10">
        <v>7.8</v>
      </c>
      <c r="P7" s="10">
        <v>1.5</v>
      </c>
      <c r="Q7" s="10">
        <v>0</v>
      </c>
      <c r="R7" s="12">
        <v>25.366</v>
      </c>
    </row>
    <row r="8" spans="1:18" ht="16" x14ac:dyDescent="0.2">
      <c r="A8" s="12">
        <v>109</v>
      </c>
      <c r="B8" s="12" t="s">
        <v>17</v>
      </c>
      <c r="C8" s="12" t="s">
        <v>27</v>
      </c>
      <c r="D8" s="12" t="s">
        <v>19</v>
      </c>
      <c r="F8" s="12">
        <v>5</v>
      </c>
      <c r="G8" s="12" t="s">
        <v>20</v>
      </c>
      <c r="H8" s="12">
        <v>109</v>
      </c>
      <c r="I8" t="s">
        <v>20</v>
      </c>
      <c r="J8" t="s">
        <v>36</v>
      </c>
      <c r="K8" t="s">
        <v>37</v>
      </c>
      <c r="L8" s="12" t="s">
        <v>23</v>
      </c>
      <c r="M8" s="10" t="s">
        <v>38</v>
      </c>
      <c r="N8" s="10">
        <v>16.065999999999999</v>
      </c>
      <c r="O8" s="10">
        <v>7.6</v>
      </c>
      <c r="P8" s="10">
        <v>1.5</v>
      </c>
      <c r="Q8" s="10">
        <v>0</v>
      </c>
      <c r="R8" s="12">
        <v>25.166</v>
      </c>
    </row>
    <row r="9" spans="1:18" ht="16" x14ac:dyDescent="0.2">
      <c r="A9" s="12">
        <v>119</v>
      </c>
      <c r="B9" s="12" t="s">
        <v>17</v>
      </c>
      <c r="C9" s="12" t="s">
        <v>27</v>
      </c>
      <c r="D9" s="12" t="s">
        <v>19</v>
      </c>
      <c r="F9" s="12">
        <v>6</v>
      </c>
      <c r="G9" s="12" t="s">
        <v>20</v>
      </c>
      <c r="H9" s="12">
        <v>119</v>
      </c>
      <c r="I9" t="s">
        <v>20</v>
      </c>
      <c r="J9" t="s">
        <v>39</v>
      </c>
      <c r="K9" t="s">
        <v>35</v>
      </c>
      <c r="L9" s="12" t="s">
        <v>23</v>
      </c>
      <c r="N9" s="10">
        <v>15.532999999999999</v>
      </c>
      <c r="O9" s="10">
        <v>7.9329999999999998</v>
      </c>
      <c r="P9" s="10">
        <v>1.5</v>
      </c>
      <c r="Q9" s="10">
        <v>0</v>
      </c>
      <c r="R9" s="12">
        <v>24.966000000000001</v>
      </c>
    </row>
    <row r="10" spans="1:18" ht="16" x14ac:dyDescent="0.2">
      <c r="A10" s="12">
        <v>105</v>
      </c>
      <c r="B10" s="12" t="s">
        <v>17</v>
      </c>
      <c r="C10" s="12" t="s">
        <v>27</v>
      </c>
      <c r="D10" s="12" t="s">
        <v>19</v>
      </c>
      <c r="F10" s="12">
        <v>7</v>
      </c>
      <c r="G10" s="12" t="s">
        <v>20</v>
      </c>
      <c r="H10" s="12">
        <v>105</v>
      </c>
      <c r="I10" t="s">
        <v>20</v>
      </c>
      <c r="J10" t="s">
        <v>40</v>
      </c>
      <c r="K10" t="s">
        <v>41</v>
      </c>
      <c r="L10" s="12" t="s">
        <v>23</v>
      </c>
      <c r="M10" s="10">
        <v>92849</v>
      </c>
      <c r="N10" s="10">
        <v>16.2</v>
      </c>
      <c r="O10" s="10">
        <v>7.8330000000000002</v>
      </c>
      <c r="P10" s="10">
        <v>0.9</v>
      </c>
      <c r="Q10" s="10">
        <v>0</v>
      </c>
      <c r="R10" s="12">
        <v>24.933</v>
      </c>
    </row>
    <row r="11" spans="1:18" ht="16" x14ac:dyDescent="0.2">
      <c r="A11" s="12">
        <v>127</v>
      </c>
      <c r="B11" s="12" t="s">
        <v>17</v>
      </c>
      <c r="C11" s="12" t="s">
        <v>27</v>
      </c>
      <c r="D11" s="12" t="s">
        <v>19</v>
      </c>
      <c r="F11" s="12">
        <v>8</v>
      </c>
      <c r="G11" s="12" t="s">
        <v>20</v>
      </c>
      <c r="H11" s="12">
        <v>127</v>
      </c>
      <c r="I11" t="s">
        <v>20</v>
      </c>
      <c r="J11" t="s">
        <v>42</v>
      </c>
      <c r="K11" t="s">
        <v>43</v>
      </c>
      <c r="L11" s="12" t="s">
        <v>23</v>
      </c>
      <c r="N11" s="10">
        <v>15.4</v>
      </c>
      <c r="O11" s="10">
        <v>8.0329999999999995</v>
      </c>
      <c r="P11" s="10">
        <v>1.5</v>
      </c>
      <c r="Q11" s="10">
        <v>0</v>
      </c>
      <c r="R11" s="12">
        <v>24.933</v>
      </c>
    </row>
    <row r="12" spans="1:18" ht="16" x14ac:dyDescent="0.2">
      <c r="A12" s="12">
        <v>124</v>
      </c>
      <c r="B12" s="12" t="s">
        <v>17</v>
      </c>
      <c r="C12" s="12" t="s">
        <v>27</v>
      </c>
      <c r="D12" s="12" t="s">
        <v>19</v>
      </c>
      <c r="F12" s="12">
        <v>9</v>
      </c>
      <c r="G12" s="12" t="s">
        <v>20</v>
      </c>
      <c r="H12" s="12">
        <v>124</v>
      </c>
      <c r="I12" t="s">
        <v>20</v>
      </c>
      <c r="J12" t="s">
        <v>44</v>
      </c>
      <c r="K12" t="s">
        <v>43</v>
      </c>
      <c r="L12" s="12" t="s">
        <v>23</v>
      </c>
      <c r="N12" s="10">
        <v>15.132999999999999</v>
      </c>
      <c r="O12" s="10">
        <v>8.266</v>
      </c>
      <c r="P12" s="10">
        <v>1.5</v>
      </c>
      <c r="Q12" s="10">
        <v>0</v>
      </c>
      <c r="R12" s="12">
        <v>24.899000000000001</v>
      </c>
    </row>
    <row r="13" spans="1:18" ht="16" x14ac:dyDescent="0.2">
      <c r="A13" s="12">
        <v>123</v>
      </c>
      <c r="B13" s="12" t="s">
        <v>17</v>
      </c>
      <c r="C13" s="12" t="s">
        <v>27</v>
      </c>
      <c r="D13" s="12" t="s">
        <v>19</v>
      </c>
      <c r="F13" s="12">
        <v>10</v>
      </c>
      <c r="G13" s="12" t="s">
        <v>20</v>
      </c>
      <c r="H13" s="12">
        <v>123</v>
      </c>
      <c r="I13" t="s">
        <v>20</v>
      </c>
      <c r="J13" t="s">
        <v>45</v>
      </c>
      <c r="K13" t="s">
        <v>31</v>
      </c>
      <c r="L13" s="12" t="s">
        <v>23</v>
      </c>
      <c r="M13" s="10" t="s">
        <v>46</v>
      </c>
      <c r="N13" s="10">
        <v>16</v>
      </c>
      <c r="O13" s="10">
        <v>7.8659999999999997</v>
      </c>
      <c r="P13" s="10">
        <v>0.9</v>
      </c>
      <c r="Q13" s="10">
        <v>0</v>
      </c>
      <c r="R13" s="12">
        <v>24.765999999999998</v>
      </c>
    </row>
    <row r="14" spans="1:18" ht="16" x14ac:dyDescent="0.2">
      <c r="A14" s="12">
        <v>117</v>
      </c>
      <c r="B14" s="12" t="s">
        <v>17</v>
      </c>
      <c r="C14" s="12" t="s">
        <v>27</v>
      </c>
      <c r="D14" s="12" t="s">
        <v>19</v>
      </c>
      <c r="F14" s="12">
        <v>11</v>
      </c>
      <c r="G14" s="12" t="s">
        <v>20</v>
      </c>
      <c r="H14" s="12">
        <v>117</v>
      </c>
      <c r="I14" t="s">
        <v>20</v>
      </c>
      <c r="J14" t="s">
        <v>47</v>
      </c>
      <c r="K14" t="s">
        <v>35</v>
      </c>
      <c r="L14" s="12" t="s">
        <v>23</v>
      </c>
      <c r="M14" s="10">
        <v>68591</v>
      </c>
      <c r="N14" s="10">
        <v>15.132999999999999</v>
      </c>
      <c r="O14" s="10">
        <v>7.8659999999999997</v>
      </c>
      <c r="P14" s="10">
        <v>1.5</v>
      </c>
      <c r="Q14" s="10">
        <v>0</v>
      </c>
      <c r="R14" s="12">
        <v>24.498999999999999</v>
      </c>
    </row>
    <row r="15" spans="1:18" ht="16" x14ac:dyDescent="0.2">
      <c r="A15" s="12">
        <v>110</v>
      </c>
      <c r="B15" s="12" t="s">
        <v>17</v>
      </c>
      <c r="C15" s="12" t="s">
        <v>27</v>
      </c>
      <c r="D15" s="12" t="s">
        <v>19</v>
      </c>
      <c r="F15" s="12">
        <v>12</v>
      </c>
      <c r="G15" s="12" t="s">
        <v>20</v>
      </c>
      <c r="H15" s="12">
        <v>110</v>
      </c>
      <c r="I15" t="s">
        <v>20</v>
      </c>
      <c r="J15" t="s">
        <v>48</v>
      </c>
      <c r="K15" t="s">
        <v>37</v>
      </c>
      <c r="L15" s="12" t="s">
        <v>23</v>
      </c>
      <c r="M15" s="10" t="s">
        <v>49</v>
      </c>
      <c r="N15" s="10">
        <v>15.266</v>
      </c>
      <c r="O15" s="10">
        <v>7.6660000000000004</v>
      </c>
      <c r="P15" s="10">
        <v>1.5</v>
      </c>
      <c r="Q15" s="10">
        <v>0</v>
      </c>
      <c r="R15" s="12">
        <v>24.431999999999999</v>
      </c>
    </row>
    <row r="16" spans="1:18" ht="16" x14ac:dyDescent="0.2">
      <c r="A16" s="12">
        <v>113</v>
      </c>
      <c r="B16" s="12" t="s">
        <v>17</v>
      </c>
      <c r="C16" s="12" t="s">
        <v>27</v>
      </c>
      <c r="D16" s="12" t="s">
        <v>19</v>
      </c>
      <c r="F16" s="12">
        <v>13</v>
      </c>
      <c r="G16" s="12" t="s">
        <v>20</v>
      </c>
      <c r="H16" s="12">
        <v>113</v>
      </c>
      <c r="I16" t="s">
        <v>20</v>
      </c>
      <c r="J16" t="s">
        <v>50</v>
      </c>
      <c r="K16" t="s">
        <v>22</v>
      </c>
      <c r="L16" s="12" t="s">
        <v>23</v>
      </c>
      <c r="M16" s="10" t="s">
        <v>51</v>
      </c>
      <c r="N16" s="10">
        <v>15.132999999999999</v>
      </c>
      <c r="O16" s="10">
        <v>7.7329999999999997</v>
      </c>
      <c r="P16" s="10">
        <v>1.5</v>
      </c>
      <c r="Q16" s="10">
        <v>0</v>
      </c>
      <c r="R16" s="12">
        <v>24.366</v>
      </c>
    </row>
    <row r="17" spans="1:18" ht="16" x14ac:dyDescent="0.2">
      <c r="A17" s="12">
        <v>141</v>
      </c>
      <c r="B17" s="12" t="s">
        <v>17</v>
      </c>
      <c r="C17" s="12" t="s">
        <v>27</v>
      </c>
      <c r="D17" s="12" t="s">
        <v>19</v>
      </c>
      <c r="F17" s="12">
        <v>14</v>
      </c>
      <c r="G17" s="12" t="s">
        <v>20</v>
      </c>
      <c r="H17" s="12">
        <v>141</v>
      </c>
      <c r="I17" t="s">
        <v>20</v>
      </c>
      <c r="J17" t="s">
        <v>52</v>
      </c>
      <c r="K17" t="s">
        <v>53</v>
      </c>
      <c r="L17" s="12" t="s">
        <v>23</v>
      </c>
      <c r="N17" s="10">
        <v>16.399999999999999</v>
      </c>
      <c r="O17" s="10">
        <v>7.5</v>
      </c>
      <c r="P17" s="10">
        <v>0.2</v>
      </c>
      <c r="Q17" s="10">
        <v>0</v>
      </c>
      <c r="R17" s="12">
        <v>24.1</v>
      </c>
    </row>
    <row r="18" spans="1:18" ht="16" x14ac:dyDescent="0.2">
      <c r="A18" s="12">
        <v>104</v>
      </c>
      <c r="B18" s="12" t="s">
        <v>17</v>
      </c>
      <c r="C18" s="12" t="s">
        <v>27</v>
      </c>
      <c r="D18" s="12" t="s">
        <v>19</v>
      </c>
      <c r="F18" s="12">
        <v>15</v>
      </c>
      <c r="G18" s="12" t="s">
        <v>20</v>
      </c>
      <c r="H18" s="12">
        <v>104</v>
      </c>
      <c r="I18" t="s">
        <v>20</v>
      </c>
      <c r="J18" t="s">
        <v>54</v>
      </c>
      <c r="K18" t="s">
        <v>41</v>
      </c>
      <c r="L18" s="12" t="s">
        <v>23</v>
      </c>
      <c r="M18" s="10" t="s">
        <v>55</v>
      </c>
      <c r="N18" s="10">
        <v>16.533000000000001</v>
      </c>
      <c r="O18" s="10">
        <v>7.2329999999999997</v>
      </c>
      <c r="P18" s="10">
        <v>0.3</v>
      </c>
      <c r="Q18" s="10">
        <v>0</v>
      </c>
      <c r="R18" s="12">
        <v>24.065999999999999</v>
      </c>
    </row>
    <row r="19" spans="1:18" ht="16" x14ac:dyDescent="0.2">
      <c r="A19" s="12">
        <v>118</v>
      </c>
      <c r="B19" s="12" t="s">
        <v>17</v>
      </c>
      <c r="C19" s="12" t="s">
        <v>27</v>
      </c>
      <c r="D19" s="12" t="s">
        <v>19</v>
      </c>
      <c r="F19" s="12">
        <v>16</v>
      </c>
      <c r="G19" s="12" t="s">
        <v>20</v>
      </c>
      <c r="H19" s="12">
        <v>118</v>
      </c>
      <c r="I19" t="s">
        <v>20</v>
      </c>
      <c r="J19" t="s">
        <v>56</v>
      </c>
      <c r="K19" t="s">
        <v>35</v>
      </c>
      <c r="L19" s="12" t="s">
        <v>23</v>
      </c>
      <c r="M19" s="10" t="s">
        <v>57</v>
      </c>
      <c r="N19" s="10">
        <v>14.866</v>
      </c>
      <c r="O19" s="10">
        <v>7.2</v>
      </c>
      <c r="P19" s="10">
        <v>1.5</v>
      </c>
      <c r="Q19" s="10">
        <v>0</v>
      </c>
      <c r="R19" s="12">
        <v>23.565999999999999</v>
      </c>
    </row>
    <row r="20" spans="1:18" ht="16" x14ac:dyDescent="0.2">
      <c r="A20" s="12">
        <v>146</v>
      </c>
      <c r="B20" s="12" t="s">
        <v>17</v>
      </c>
      <c r="C20" s="12" t="s">
        <v>27</v>
      </c>
      <c r="D20" s="12" t="s">
        <v>19</v>
      </c>
      <c r="F20" s="12">
        <v>17</v>
      </c>
      <c r="G20" s="12" t="s">
        <v>20</v>
      </c>
      <c r="H20" s="12">
        <v>146</v>
      </c>
      <c r="I20" t="s">
        <v>20</v>
      </c>
      <c r="J20" t="s">
        <v>58</v>
      </c>
      <c r="K20" t="s">
        <v>26</v>
      </c>
      <c r="L20" s="12" t="s">
        <v>23</v>
      </c>
      <c r="N20" s="10">
        <v>15.066000000000001</v>
      </c>
      <c r="O20" s="10">
        <v>7.133</v>
      </c>
      <c r="P20" s="10">
        <v>0.3</v>
      </c>
      <c r="Q20" s="10">
        <v>0</v>
      </c>
      <c r="R20" s="12">
        <v>22.498999999999999</v>
      </c>
    </row>
    <row r="21" spans="1:18" ht="16" x14ac:dyDescent="0.2">
      <c r="A21" s="12">
        <v>143</v>
      </c>
      <c r="B21" s="12" t="s">
        <v>17</v>
      </c>
      <c r="C21" s="12" t="s">
        <v>27</v>
      </c>
      <c r="D21" s="12" t="s">
        <v>19</v>
      </c>
      <c r="F21" s="12">
        <v>18</v>
      </c>
      <c r="G21" s="12" t="s">
        <v>20</v>
      </c>
      <c r="H21" s="12">
        <v>143</v>
      </c>
      <c r="I21" t="s">
        <v>20</v>
      </c>
      <c r="J21" t="s">
        <v>59</v>
      </c>
      <c r="K21" t="s">
        <v>53</v>
      </c>
      <c r="L21" s="12" t="s">
        <v>23</v>
      </c>
      <c r="N21" s="10">
        <v>14.4</v>
      </c>
      <c r="O21" s="10">
        <v>7</v>
      </c>
      <c r="P21" s="10">
        <v>0.9</v>
      </c>
      <c r="Q21" s="10">
        <v>0</v>
      </c>
      <c r="R21" s="12">
        <v>22.3</v>
      </c>
    </row>
    <row r="22" spans="1:18" ht="16" x14ac:dyDescent="0.2">
      <c r="A22" s="12">
        <v>138</v>
      </c>
      <c r="B22" s="12" t="s">
        <v>17</v>
      </c>
      <c r="C22" s="12" t="s">
        <v>27</v>
      </c>
      <c r="D22" s="12" t="s">
        <v>19</v>
      </c>
      <c r="F22" s="12">
        <v>19</v>
      </c>
      <c r="G22" s="12" t="s">
        <v>20</v>
      </c>
      <c r="H22" s="12">
        <v>138</v>
      </c>
      <c r="I22" t="s">
        <v>20</v>
      </c>
      <c r="J22" t="s">
        <v>60</v>
      </c>
      <c r="K22" t="s">
        <v>43</v>
      </c>
      <c r="L22" s="12" t="s">
        <v>23</v>
      </c>
      <c r="N22" s="10">
        <v>15.066000000000001</v>
      </c>
      <c r="O22" s="10">
        <v>6.5659999999999998</v>
      </c>
      <c r="P22" s="10">
        <v>0.3</v>
      </c>
      <c r="Q22" s="10">
        <v>0</v>
      </c>
      <c r="R22" s="12">
        <v>21.931999999999999</v>
      </c>
    </row>
    <row r="23" spans="1:18" ht="16" x14ac:dyDescent="0.2">
      <c r="A23" s="12">
        <v>128</v>
      </c>
      <c r="B23" s="12" t="s">
        <v>17</v>
      </c>
      <c r="C23" s="12" t="s">
        <v>27</v>
      </c>
      <c r="D23" s="12" t="s">
        <v>19</v>
      </c>
      <c r="F23" s="12">
        <v>20</v>
      </c>
      <c r="G23" s="12" t="s">
        <v>20</v>
      </c>
      <c r="H23" s="12">
        <v>128</v>
      </c>
      <c r="I23" t="s">
        <v>20</v>
      </c>
      <c r="J23" t="s">
        <v>61</v>
      </c>
      <c r="K23" t="s">
        <v>43</v>
      </c>
      <c r="L23" s="12" t="s">
        <v>23</v>
      </c>
      <c r="N23" s="10">
        <v>14.4</v>
      </c>
      <c r="O23" s="10">
        <v>7.1</v>
      </c>
      <c r="P23" s="10">
        <v>0.3</v>
      </c>
      <c r="Q23" s="10">
        <v>0</v>
      </c>
      <c r="R23" s="12">
        <v>21.8</v>
      </c>
    </row>
    <row r="24" spans="1:18" ht="16" x14ac:dyDescent="0.2">
      <c r="A24" s="12">
        <v>139</v>
      </c>
      <c r="B24" s="12" t="s">
        <v>17</v>
      </c>
      <c r="C24" s="12" t="s">
        <v>27</v>
      </c>
      <c r="D24" s="12" t="s">
        <v>19</v>
      </c>
      <c r="F24" s="12">
        <v>21</v>
      </c>
      <c r="G24" s="12" t="s">
        <v>20</v>
      </c>
      <c r="H24" s="12">
        <v>139</v>
      </c>
      <c r="I24" t="s">
        <v>20</v>
      </c>
      <c r="J24" t="s">
        <v>62</v>
      </c>
      <c r="K24" t="s">
        <v>43</v>
      </c>
      <c r="L24" s="12" t="s">
        <v>23</v>
      </c>
      <c r="N24" s="10">
        <v>14.4</v>
      </c>
      <c r="O24" s="10">
        <v>6.5</v>
      </c>
      <c r="P24" s="10">
        <v>1.5</v>
      </c>
      <c r="Q24" s="10">
        <v>0.6</v>
      </c>
      <c r="R24" s="12">
        <v>21.8</v>
      </c>
    </row>
    <row r="25" spans="1:18" ht="16" x14ac:dyDescent="0.2">
      <c r="A25" s="12">
        <v>111</v>
      </c>
      <c r="B25" s="12" t="s">
        <v>17</v>
      </c>
      <c r="C25" s="12" t="s">
        <v>27</v>
      </c>
      <c r="D25" s="12" t="s">
        <v>19</v>
      </c>
      <c r="F25" s="12">
        <v>22</v>
      </c>
      <c r="G25" s="12" t="s">
        <v>20</v>
      </c>
      <c r="H25" s="12">
        <v>111</v>
      </c>
      <c r="I25" t="s">
        <v>20</v>
      </c>
      <c r="J25" t="s">
        <v>63</v>
      </c>
      <c r="K25" t="s">
        <v>22</v>
      </c>
      <c r="L25" s="12" t="s">
        <v>23</v>
      </c>
      <c r="M25" s="10" t="s">
        <v>64</v>
      </c>
      <c r="N25" s="10">
        <v>14.333</v>
      </c>
      <c r="O25" s="10">
        <v>6.5659999999999998</v>
      </c>
      <c r="P25" s="10">
        <v>0.2</v>
      </c>
      <c r="Q25" s="10">
        <v>0.3</v>
      </c>
      <c r="R25" s="12">
        <v>20.798999999999999</v>
      </c>
    </row>
    <row r="26" spans="1:18" ht="16" x14ac:dyDescent="0.2">
      <c r="A26" s="12">
        <v>136</v>
      </c>
      <c r="B26" s="12" t="s">
        <v>17</v>
      </c>
      <c r="C26" s="12" t="s">
        <v>27</v>
      </c>
      <c r="D26" s="12" t="s">
        <v>19</v>
      </c>
      <c r="F26" s="12">
        <v>23</v>
      </c>
      <c r="G26" s="12" t="s">
        <v>20</v>
      </c>
      <c r="H26" s="12">
        <v>136</v>
      </c>
      <c r="I26" t="s">
        <v>20</v>
      </c>
      <c r="J26" t="s">
        <v>65</v>
      </c>
      <c r="K26" t="s">
        <v>43</v>
      </c>
      <c r="L26" s="12" t="s">
        <v>23</v>
      </c>
      <c r="N26" s="10">
        <v>13.132999999999999</v>
      </c>
      <c r="O26" s="10">
        <v>6.6660000000000004</v>
      </c>
      <c r="P26" s="10">
        <v>1.5</v>
      </c>
      <c r="Q26" s="10">
        <v>0.9</v>
      </c>
      <c r="R26" s="12">
        <v>20.399000000000001</v>
      </c>
    </row>
    <row r="27" spans="1:18" ht="16" x14ac:dyDescent="0.2">
      <c r="A27" s="12">
        <v>125</v>
      </c>
      <c r="B27" s="12" t="s">
        <v>17</v>
      </c>
      <c r="C27" s="12" t="s">
        <v>27</v>
      </c>
      <c r="D27" s="12" t="s">
        <v>19</v>
      </c>
      <c r="F27" s="12">
        <v>24</v>
      </c>
      <c r="G27" s="12" t="s">
        <v>20</v>
      </c>
      <c r="H27" s="12">
        <v>125</v>
      </c>
      <c r="I27" t="s">
        <v>20</v>
      </c>
      <c r="J27" t="s">
        <v>66</v>
      </c>
      <c r="K27" t="s">
        <v>43</v>
      </c>
      <c r="L27" s="12" t="s">
        <v>23</v>
      </c>
      <c r="N27" s="10">
        <v>14.333</v>
      </c>
      <c r="O27" s="10">
        <v>6.2329999999999997</v>
      </c>
      <c r="P27" s="10">
        <v>0.3</v>
      </c>
      <c r="Q27" s="10">
        <v>1</v>
      </c>
      <c r="R27" s="12">
        <v>19.866</v>
      </c>
    </row>
    <row r="28" spans="1:18" ht="16" x14ac:dyDescent="0.2">
      <c r="A28" s="12">
        <v>134</v>
      </c>
      <c r="B28" s="12" t="s">
        <v>17</v>
      </c>
      <c r="C28" s="12" t="s">
        <v>27</v>
      </c>
      <c r="D28" s="12" t="s">
        <v>19</v>
      </c>
      <c r="F28" s="12">
        <v>25</v>
      </c>
      <c r="G28" s="12" t="s">
        <v>20</v>
      </c>
      <c r="H28" s="12">
        <v>134</v>
      </c>
      <c r="I28" t="s">
        <v>20</v>
      </c>
      <c r="J28" t="s">
        <v>67</v>
      </c>
      <c r="K28" t="s">
        <v>68</v>
      </c>
      <c r="L28" s="12" t="s">
        <v>23</v>
      </c>
      <c r="N28" s="10">
        <v>13.4</v>
      </c>
      <c r="O28" s="10">
        <v>6.133</v>
      </c>
      <c r="P28" s="10">
        <v>0.2</v>
      </c>
      <c r="Q28" s="10">
        <v>0</v>
      </c>
      <c r="R28" s="12">
        <v>19.733000000000001</v>
      </c>
    </row>
    <row r="29" spans="1:18" ht="16" x14ac:dyDescent="0.2">
      <c r="A29" s="12">
        <v>145</v>
      </c>
      <c r="B29" s="12" t="s">
        <v>17</v>
      </c>
      <c r="C29" s="12" t="s">
        <v>27</v>
      </c>
      <c r="D29" s="12" t="s">
        <v>19</v>
      </c>
      <c r="F29" s="12">
        <v>26</v>
      </c>
      <c r="G29" s="12" t="s">
        <v>20</v>
      </c>
      <c r="H29" s="12">
        <v>145</v>
      </c>
      <c r="I29" t="s">
        <v>20</v>
      </c>
      <c r="J29" t="s">
        <v>69</v>
      </c>
      <c r="K29" t="s">
        <v>70</v>
      </c>
      <c r="L29" s="12" t="s">
        <v>23</v>
      </c>
      <c r="M29" s="10" t="s">
        <v>71</v>
      </c>
      <c r="N29" s="10">
        <v>13.132999999999999</v>
      </c>
      <c r="O29" s="10">
        <v>6.2</v>
      </c>
      <c r="P29" s="10">
        <v>0.1</v>
      </c>
      <c r="Q29" s="10">
        <v>0</v>
      </c>
      <c r="R29" s="12">
        <v>19.433</v>
      </c>
    </row>
    <row r="30" spans="1:18" ht="16" x14ac:dyDescent="0.2">
      <c r="A30" s="12">
        <v>144</v>
      </c>
      <c r="B30" s="12" t="s">
        <v>17</v>
      </c>
      <c r="C30" s="12" t="s">
        <v>27</v>
      </c>
      <c r="D30" s="12" t="s">
        <v>19</v>
      </c>
      <c r="F30" s="12">
        <v>27</v>
      </c>
      <c r="G30" s="12" t="s">
        <v>20</v>
      </c>
      <c r="H30" s="12">
        <v>144</v>
      </c>
      <c r="I30" t="s">
        <v>20</v>
      </c>
      <c r="J30" t="s">
        <v>72</v>
      </c>
      <c r="K30" t="s">
        <v>70</v>
      </c>
      <c r="L30" s="12" t="s">
        <v>23</v>
      </c>
      <c r="M30" s="10" t="s">
        <v>73</v>
      </c>
      <c r="N30" s="10">
        <v>13.066000000000001</v>
      </c>
      <c r="O30" s="10">
        <v>6.3659999999999997</v>
      </c>
      <c r="P30" s="10">
        <v>0</v>
      </c>
      <c r="Q30" s="10">
        <v>0</v>
      </c>
      <c r="R30" s="12">
        <v>19.431999999999999</v>
      </c>
    </row>
    <row r="31" spans="1:18" ht="16" x14ac:dyDescent="0.2">
      <c r="A31" s="12">
        <v>106</v>
      </c>
      <c r="B31" s="12" t="s">
        <v>17</v>
      </c>
      <c r="C31" s="12" t="s">
        <v>74</v>
      </c>
      <c r="D31" s="12" t="s">
        <v>19</v>
      </c>
      <c r="F31" s="12">
        <v>1</v>
      </c>
      <c r="G31" s="12" t="s">
        <v>20</v>
      </c>
      <c r="H31" s="12">
        <v>106</v>
      </c>
      <c r="I31" t="s">
        <v>20</v>
      </c>
      <c r="J31" t="s">
        <v>75</v>
      </c>
      <c r="K31" t="s">
        <v>41</v>
      </c>
      <c r="L31" s="12" t="s">
        <v>23</v>
      </c>
      <c r="M31" s="10" t="s">
        <v>76</v>
      </c>
      <c r="N31" s="10">
        <v>16.866</v>
      </c>
      <c r="O31" s="10">
        <v>7.766</v>
      </c>
      <c r="P31" s="10">
        <v>0.3</v>
      </c>
      <c r="Q31" s="10">
        <v>0</v>
      </c>
      <c r="R31" s="12">
        <v>24.931999999999999</v>
      </c>
    </row>
    <row r="32" spans="1:18" ht="16" x14ac:dyDescent="0.2">
      <c r="A32" s="12">
        <v>100</v>
      </c>
      <c r="B32" s="12" t="s">
        <v>17</v>
      </c>
      <c r="C32" s="12" t="s">
        <v>74</v>
      </c>
      <c r="D32" s="12" t="s">
        <v>19</v>
      </c>
      <c r="F32" s="12">
        <v>2</v>
      </c>
      <c r="G32" s="12" t="s">
        <v>20</v>
      </c>
      <c r="H32" s="12">
        <v>100</v>
      </c>
      <c r="I32" t="s">
        <v>20</v>
      </c>
      <c r="J32" t="s">
        <v>77</v>
      </c>
      <c r="K32" t="s">
        <v>29</v>
      </c>
      <c r="L32" s="12" t="s">
        <v>23</v>
      </c>
      <c r="N32" s="10">
        <v>16.733000000000001</v>
      </c>
      <c r="O32" s="10">
        <v>7.7</v>
      </c>
      <c r="P32" s="10">
        <v>0.3</v>
      </c>
      <c r="Q32" s="10">
        <v>0</v>
      </c>
      <c r="R32" s="12">
        <v>24.733000000000001</v>
      </c>
    </row>
    <row r="33" spans="1:18" ht="16" x14ac:dyDescent="0.2">
      <c r="A33" s="12">
        <v>142</v>
      </c>
      <c r="B33" s="12" t="s">
        <v>17</v>
      </c>
      <c r="C33" s="12" t="s">
        <v>74</v>
      </c>
      <c r="D33" s="12" t="s">
        <v>19</v>
      </c>
      <c r="F33" s="12">
        <v>3</v>
      </c>
      <c r="G33" s="12" t="s">
        <v>20</v>
      </c>
      <c r="H33" s="12">
        <v>142</v>
      </c>
      <c r="I33" t="s">
        <v>20</v>
      </c>
      <c r="J33" t="s">
        <v>78</v>
      </c>
      <c r="K33" t="s">
        <v>53</v>
      </c>
      <c r="L33" s="12" t="s">
        <v>23</v>
      </c>
      <c r="N33" s="10">
        <v>17</v>
      </c>
      <c r="O33" s="10">
        <v>7.4329999999999998</v>
      </c>
      <c r="P33" s="10">
        <v>0.2</v>
      </c>
      <c r="Q33" s="10">
        <v>0</v>
      </c>
      <c r="R33" s="12">
        <v>24.632999999999999</v>
      </c>
    </row>
    <row r="34" spans="1:18" ht="16" x14ac:dyDescent="0.2">
      <c r="A34" s="12">
        <v>149</v>
      </c>
      <c r="B34" s="12" t="s">
        <v>17</v>
      </c>
      <c r="C34" s="12" t="s">
        <v>74</v>
      </c>
      <c r="D34" s="12" t="s">
        <v>19</v>
      </c>
      <c r="F34" s="12">
        <v>4</v>
      </c>
      <c r="G34" s="12" t="s">
        <v>20</v>
      </c>
      <c r="H34" s="12">
        <v>149</v>
      </c>
      <c r="I34" t="s">
        <v>20</v>
      </c>
      <c r="J34" t="s">
        <v>79</v>
      </c>
      <c r="K34" t="s">
        <v>26</v>
      </c>
      <c r="L34" s="12" t="s">
        <v>23</v>
      </c>
      <c r="N34" s="10">
        <v>16.600000000000001</v>
      </c>
      <c r="O34" s="10">
        <v>7.633</v>
      </c>
      <c r="P34" s="10">
        <v>0.3</v>
      </c>
      <c r="Q34" s="10">
        <v>0</v>
      </c>
      <c r="R34" s="12">
        <v>24.533000000000001</v>
      </c>
    </row>
    <row r="35" spans="1:18" ht="16" x14ac:dyDescent="0.2">
      <c r="A35" s="12">
        <v>150</v>
      </c>
      <c r="B35" s="12" t="s">
        <v>17</v>
      </c>
      <c r="C35" s="12" t="s">
        <v>74</v>
      </c>
      <c r="D35" s="12" t="s">
        <v>19</v>
      </c>
      <c r="F35" s="12">
        <v>5</v>
      </c>
      <c r="G35" s="12" t="s">
        <v>20</v>
      </c>
      <c r="H35" s="12">
        <v>150</v>
      </c>
      <c r="I35" t="s">
        <v>20</v>
      </c>
      <c r="J35" t="s">
        <v>80</v>
      </c>
      <c r="K35" t="s">
        <v>26</v>
      </c>
      <c r="L35" s="12" t="s">
        <v>23</v>
      </c>
      <c r="N35" s="10">
        <v>16.533000000000001</v>
      </c>
      <c r="O35" s="10">
        <v>7.8</v>
      </c>
      <c r="P35" s="10">
        <v>0.2</v>
      </c>
      <c r="Q35" s="10">
        <v>0</v>
      </c>
      <c r="R35" s="12">
        <v>24.533000000000001</v>
      </c>
    </row>
    <row r="36" spans="1:18" ht="16" x14ac:dyDescent="0.2">
      <c r="A36" s="12">
        <v>140</v>
      </c>
      <c r="B36" s="12" t="s">
        <v>17</v>
      </c>
      <c r="C36" s="12" t="s">
        <v>74</v>
      </c>
      <c r="D36" s="12" t="s">
        <v>19</v>
      </c>
      <c r="F36" s="12">
        <v>6</v>
      </c>
      <c r="G36" s="12" t="s">
        <v>20</v>
      </c>
      <c r="H36" s="12">
        <v>140</v>
      </c>
      <c r="I36" t="s">
        <v>20</v>
      </c>
      <c r="J36" t="s">
        <v>81</v>
      </c>
      <c r="K36" t="s">
        <v>53</v>
      </c>
      <c r="L36" s="12" t="s">
        <v>23</v>
      </c>
      <c r="N36" s="10">
        <v>16.265999999999998</v>
      </c>
      <c r="O36" s="10">
        <v>7.3659999999999997</v>
      </c>
      <c r="P36" s="10">
        <v>0.2</v>
      </c>
      <c r="Q36" s="10">
        <v>0</v>
      </c>
      <c r="R36" s="12">
        <v>23.832000000000001</v>
      </c>
    </row>
    <row r="37" spans="1:18" ht="16" x14ac:dyDescent="0.2">
      <c r="A37" s="12">
        <v>107</v>
      </c>
      <c r="B37" s="12" t="s">
        <v>17</v>
      </c>
      <c r="C37" s="12" t="s">
        <v>74</v>
      </c>
      <c r="D37" s="12" t="s">
        <v>19</v>
      </c>
      <c r="F37" s="12">
        <v>7</v>
      </c>
      <c r="G37" s="12" t="s">
        <v>20</v>
      </c>
      <c r="H37" s="12">
        <v>107</v>
      </c>
      <c r="I37" t="s">
        <v>20</v>
      </c>
      <c r="J37" t="s">
        <v>82</v>
      </c>
      <c r="K37" t="s">
        <v>41</v>
      </c>
      <c r="L37" s="12" t="s">
        <v>23</v>
      </c>
      <c r="M37" s="10" t="s">
        <v>83</v>
      </c>
      <c r="N37" s="10">
        <v>16.065999999999999</v>
      </c>
      <c r="O37" s="10">
        <v>7.3659999999999997</v>
      </c>
      <c r="P37" s="10">
        <v>0.2</v>
      </c>
      <c r="Q37" s="10">
        <v>0</v>
      </c>
      <c r="R37" s="12">
        <v>23.632000000000001</v>
      </c>
    </row>
    <row r="38" spans="1:18" ht="16" x14ac:dyDescent="0.2">
      <c r="A38" s="12">
        <v>148</v>
      </c>
      <c r="B38" s="12" t="s">
        <v>17</v>
      </c>
      <c r="C38" s="12" t="s">
        <v>74</v>
      </c>
      <c r="D38" s="12" t="s">
        <v>19</v>
      </c>
      <c r="F38" s="12">
        <v>8</v>
      </c>
      <c r="G38" s="12" t="s">
        <v>20</v>
      </c>
      <c r="H38" s="12">
        <v>148</v>
      </c>
      <c r="I38" t="s">
        <v>20</v>
      </c>
      <c r="J38" t="s">
        <v>84</v>
      </c>
      <c r="K38" t="s">
        <v>26</v>
      </c>
      <c r="L38" s="12" t="s">
        <v>23</v>
      </c>
      <c r="N38" s="10">
        <v>16.2</v>
      </c>
      <c r="O38" s="10">
        <v>7.5</v>
      </c>
      <c r="P38" s="10">
        <v>0.1</v>
      </c>
      <c r="Q38" s="10">
        <v>0.3</v>
      </c>
      <c r="R38" s="12">
        <v>23.5</v>
      </c>
    </row>
    <row r="39" spans="1:18" ht="16" x14ac:dyDescent="0.2">
      <c r="A39" s="12">
        <v>114</v>
      </c>
      <c r="B39" s="12" t="s">
        <v>17</v>
      </c>
      <c r="C39" s="12" t="s">
        <v>74</v>
      </c>
      <c r="D39" s="12" t="s">
        <v>19</v>
      </c>
      <c r="F39" s="12">
        <v>9</v>
      </c>
      <c r="G39" s="12" t="s">
        <v>20</v>
      </c>
      <c r="H39" s="12">
        <v>114</v>
      </c>
      <c r="I39" t="s">
        <v>20</v>
      </c>
      <c r="J39" t="s">
        <v>85</v>
      </c>
      <c r="K39" t="s">
        <v>22</v>
      </c>
      <c r="L39" s="12" t="s">
        <v>23</v>
      </c>
      <c r="M39" s="10" t="s">
        <v>86</v>
      </c>
      <c r="N39" s="10">
        <v>14.933</v>
      </c>
      <c r="O39" s="10">
        <v>7.3659999999999997</v>
      </c>
      <c r="P39" s="10">
        <v>0.9</v>
      </c>
      <c r="Q39" s="10">
        <v>0</v>
      </c>
      <c r="R39" s="12">
        <v>23.199000000000002</v>
      </c>
    </row>
    <row r="40" spans="1:18" ht="16" x14ac:dyDescent="0.2">
      <c r="A40" s="12">
        <v>103</v>
      </c>
      <c r="B40" s="12" t="s">
        <v>17</v>
      </c>
      <c r="C40" s="12" t="s">
        <v>74</v>
      </c>
      <c r="D40" s="12" t="s">
        <v>19</v>
      </c>
      <c r="F40" s="12">
        <v>10</v>
      </c>
      <c r="G40" s="12" t="s">
        <v>20</v>
      </c>
      <c r="H40" s="12">
        <v>103</v>
      </c>
      <c r="I40" t="s">
        <v>20</v>
      </c>
      <c r="J40" t="s">
        <v>87</v>
      </c>
      <c r="K40" t="s">
        <v>41</v>
      </c>
      <c r="L40" s="12" t="s">
        <v>23</v>
      </c>
      <c r="M40" s="10">
        <v>86850</v>
      </c>
      <c r="N40" s="10">
        <v>15.532999999999999</v>
      </c>
      <c r="O40" s="10">
        <v>7.266</v>
      </c>
      <c r="P40" s="10">
        <v>0.1</v>
      </c>
      <c r="Q40" s="10">
        <v>0.3</v>
      </c>
      <c r="R40" s="12">
        <v>22.599</v>
      </c>
    </row>
    <row r="41" spans="1:18" ht="16" x14ac:dyDescent="0.2">
      <c r="A41" s="12">
        <v>137</v>
      </c>
      <c r="B41" s="12" t="s">
        <v>17</v>
      </c>
      <c r="C41" s="12" t="s">
        <v>74</v>
      </c>
      <c r="D41" s="12" t="s">
        <v>19</v>
      </c>
      <c r="F41" s="12">
        <v>11</v>
      </c>
      <c r="G41" s="12" t="s">
        <v>20</v>
      </c>
      <c r="H41" s="12">
        <v>137</v>
      </c>
      <c r="I41" t="s">
        <v>20</v>
      </c>
      <c r="J41" t="s">
        <v>88</v>
      </c>
      <c r="K41" t="s">
        <v>43</v>
      </c>
      <c r="L41" s="12" t="s">
        <v>23</v>
      </c>
      <c r="N41" s="10">
        <v>14.733000000000001</v>
      </c>
      <c r="O41" s="10">
        <v>7.1660000000000004</v>
      </c>
      <c r="P41" s="10">
        <v>0.1</v>
      </c>
      <c r="Q41" s="10">
        <v>0</v>
      </c>
      <c r="R41" s="12">
        <v>21.998999999999999</v>
      </c>
    </row>
    <row r="42" spans="1:18" ht="16" x14ac:dyDescent="0.2">
      <c r="A42" s="12">
        <v>122</v>
      </c>
      <c r="B42" s="12" t="s">
        <v>17</v>
      </c>
      <c r="C42" s="12" t="s">
        <v>74</v>
      </c>
      <c r="D42" s="12" t="s">
        <v>19</v>
      </c>
      <c r="F42" s="12">
        <v>12</v>
      </c>
      <c r="G42" s="12" t="s">
        <v>20</v>
      </c>
      <c r="H42" s="12">
        <v>122</v>
      </c>
      <c r="I42" t="s">
        <v>20</v>
      </c>
      <c r="J42" t="s">
        <v>89</v>
      </c>
      <c r="K42" t="s">
        <v>31</v>
      </c>
      <c r="L42" s="12" t="s">
        <v>23</v>
      </c>
      <c r="M42" s="10" t="s">
        <v>90</v>
      </c>
      <c r="N42" s="10">
        <v>15.465999999999999</v>
      </c>
      <c r="O42" s="10">
        <v>7.266</v>
      </c>
      <c r="P42" s="10">
        <v>0.2</v>
      </c>
      <c r="Q42" s="10">
        <v>1</v>
      </c>
      <c r="R42" s="12">
        <v>21.931999999999999</v>
      </c>
    </row>
    <row r="43" spans="1:18" ht="16" x14ac:dyDescent="0.2">
      <c r="A43" s="12">
        <v>108</v>
      </c>
      <c r="B43" s="12" t="s">
        <v>17</v>
      </c>
      <c r="C43" s="12" t="s">
        <v>74</v>
      </c>
      <c r="D43" s="12" t="s">
        <v>19</v>
      </c>
      <c r="F43" s="12">
        <v>13</v>
      </c>
      <c r="G43" s="12" t="s">
        <v>20</v>
      </c>
      <c r="H43" s="12">
        <v>108</v>
      </c>
      <c r="I43" t="s">
        <v>20</v>
      </c>
      <c r="J43" t="s">
        <v>91</v>
      </c>
      <c r="K43" t="s">
        <v>41</v>
      </c>
      <c r="L43" s="12" t="s">
        <v>23</v>
      </c>
      <c r="M43" s="10" t="s">
        <v>92</v>
      </c>
      <c r="N43" s="10">
        <v>14.866</v>
      </c>
      <c r="O43" s="10">
        <v>7</v>
      </c>
      <c r="P43" s="10">
        <v>0</v>
      </c>
      <c r="Q43" s="10">
        <v>0.3</v>
      </c>
      <c r="R43" s="12">
        <v>21.565999999999999</v>
      </c>
    </row>
    <row r="44" spans="1:18" ht="16" x14ac:dyDescent="0.2">
      <c r="A44" s="12">
        <v>133</v>
      </c>
      <c r="B44" s="12" t="s">
        <v>17</v>
      </c>
      <c r="C44" s="12" t="s">
        <v>74</v>
      </c>
      <c r="D44" s="12" t="s">
        <v>19</v>
      </c>
      <c r="F44" s="12">
        <v>14</v>
      </c>
      <c r="G44" s="12" t="s">
        <v>20</v>
      </c>
      <c r="H44" s="12">
        <v>133</v>
      </c>
      <c r="I44" t="s">
        <v>20</v>
      </c>
      <c r="J44" t="s">
        <v>93</v>
      </c>
      <c r="K44" t="s">
        <v>68</v>
      </c>
      <c r="L44" s="12" t="s">
        <v>23</v>
      </c>
      <c r="N44" s="10">
        <v>14.6</v>
      </c>
      <c r="O44" s="10">
        <v>6.8659999999999997</v>
      </c>
      <c r="P44" s="10">
        <v>0</v>
      </c>
      <c r="Q44" s="10">
        <v>1.2</v>
      </c>
      <c r="R44" s="12">
        <v>20.265999999999998</v>
      </c>
    </row>
    <row r="45" spans="1:18" ht="16" x14ac:dyDescent="0.2">
      <c r="A45" s="12">
        <v>135</v>
      </c>
      <c r="B45" s="12" t="s">
        <v>17</v>
      </c>
      <c r="C45" s="12" t="s">
        <v>74</v>
      </c>
      <c r="D45" s="12" t="s">
        <v>19</v>
      </c>
      <c r="F45" s="12">
        <v>15</v>
      </c>
      <c r="G45" s="12" t="s">
        <v>20</v>
      </c>
      <c r="H45" s="12">
        <v>135</v>
      </c>
      <c r="I45" t="s">
        <v>20</v>
      </c>
      <c r="J45" t="s">
        <v>94</v>
      </c>
      <c r="K45" t="s">
        <v>68</v>
      </c>
      <c r="L45" s="12" t="s">
        <v>23</v>
      </c>
      <c r="N45" s="10">
        <v>15.4</v>
      </c>
      <c r="O45" s="10">
        <v>6.8</v>
      </c>
      <c r="P45" s="10">
        <v>0.1</v>
      </c>
      <c r="Q45" s="10">
        <v>2.2000000000000002</v>
      </c>
      <c r="R45" s="12">
        <v>20.100000000000001</v>
      </c>
    </row>
    <row r="46" spans="1:18" ht="16" x14ac:dyDescent="0.2">
      <c r="A46" s="12">
        <v>115</v>
      </c>
      <c r="B46" s="12" t="s">
        <v>17</v>
      </c>
      <c r="C46" s="12" t="s">
        <v>74</v>
      </c>
      <c r="D46" s="12" t="s">
        <v>19</v>
      </c>
      <c r="F46" s="12">
        <v>16</v>
      </c>
      <c r="G46" s="12" t="s">
        <v>20</v>
      </c>
      <c r="H46" s="12">
        <v>115</v>
      </c>
      <c r="I46" t="s">
        <v>20</v>
      </c>
      <c r="J46" t="s">
        <v>95</v>
      </c>
      <c r="K46" t="s">
        <v>96</v>
      </c>
      <c r="L46" s="12" t="s">
        <v>23</v>
      </c>
      <c r="M46" s="10" t="s">
        <v>97</v>
      </c>
      <c r="N46" s="10">
        <v>13.465999999999999</v>
      </c>
      <c r="O46" s="10">
        <v>6.9660000000000002</v>
      </c>
      <c r="P46" s="10">
        <v>0.2</v>
      </c>
      <c r="Q46" s="10">
        <v>0.9</v>
      </c>
      <c r="R46" s="12">
        <v>19.731999999999999</v>
      </c>
    </row>
    <row r="47" spans="1:18" ht="16" x14ac:dyDescent="0.2">
      <c r="A47" s="12">
        <v>200</v>
      </c>
      <c r="B47" s="12" t="s">
        <v>98</v>
      </c>
      <c r="C47" s="12" t="s">
        <v>27</v>
      </c>
      <c r="D47" s="12" t="s">
        <v>19</v>
      </c>
      <c r="F47" s="12">
        <v>1</v>
      </c>
      <c r="G47" s="12" t="s">
        <v>20</v>
      </c>
      <c r="H47" s="12">
        <v>200</v>
      </c>
      <c r="I47" t="s">
        <v>20</v>
      </c>
      <c r="J47" t="s">
        <v>99</v>
      </c>
      <c r="K47" t="s">
        <v>29</v>
      </c>
      <c r="L47" s="12" t="s">
        <v>23</v>
      </c>
      <c r="N47" s="10">
        <v>16.065999999999999</v>
      </c>
      <c r="O47" s="10">
        <v>8.0660000000000007</v>
      </c>
      <c r="P47" s="10">
        <v>1.5</v>
      </c>
      <c r="Q47" s="10">
        <v>0</v>
      </c>
      <c r="R47" s="12">
        <v>25.632000000000001</v>
      </c>
    </row>
    <row r="48" spans="1:18" ht="16" x14ac:dyDescent="0.2">
      <c r="A48" s="12">
        <v>201</v>
      </c>
      <c r="B48" s="12" t="s">
        <v>98</v>
      </c>
      <c r="C48" s="12" t="s">
        <v>27</v>
      </c>
      <c r="D48" s="12" t="s">
        <v>19</v>
      </c>
      <c r="F48" s="12">
        <v>2</v>
      </c>
      <c r="G48" s="12" t="s">
        <v>20</v>
      </c>
      <c r="H48" s="12">
        <v>201</v>
      </c>
      <c r="I48" t="s">
        <v>20</v>
      </c>
      <c r="J48" t="s">
        <v>100</v>
      </c>
      <c r="K48" t="s">
        <v>29</v>
      </c>
      <c r="L48" s="12" t="s">
        <v>23</v>
      </c>
      <c r="N48" s="10">
        <v>16.132999999999999</v>
      </c>
      <c r="O48" s="10">
        <v>7.8</v>
      </c>
      <c r="P48" s="10">
        <v>1.5</v>
      </c>
      <c r="Q48" s="10">
        <v>0</v>
      </c>
      <c r="R48" s="12">
        <v>25.433</v>
      </c>
    </row>
    <row r="49" spans="1:18" ht="16" x14ac:dyDescent="0.2">
      <c r="A49" s="12">
        <v>207</v>
      </c>
      <c r="B49" s="12" t="s">
        <v>98</v>
      </c>
      <c r="C49" s="12" t="s">
        <v>27</v>
      </c>
      <c r="D49" s="12" t="s">
        <v>19</v>
      </c>
      <c r="F49" s="12">
        <v>3</v>
      </c>
      <c r="G49" s="12" t="s">
        <v>20</v>
      </c>
      <c r="H49" s="12">
        <v>207</v>
      </c>
      <c r="I49" t="s">
        <v>20</v>
      </c>
      <c r="J49" t="s">
        <v>101</v>
      </c>
      <c r="K49" t="s">
        <v>35</v>
      </c>
      <c r="L49" s="12" t="s">
        <v>23</v>
      </c>
      <c r="M49" s="10" t="s">
        <v>102</v>
      </c>
      <c r="N49" s="10">
        <v>15.933</v>
      </c>
      <c r="O49" s="10">
        <v>7.9660000000000002</v>
      </c>
      <c r="P49" s="10">
        <v>1.5</v>
      </c>
      <c r="Q49" s="10">
        <v>0</v>
      </c>
      <c r="R49" s="12">
        <v>25.399000000000001</v>
      </c>
    </row>
    <row r="50" spans="1:18" ht="16" x14ac:dyDescent="0.2">
      <c r="A50" s="12">
        <v>205</v>
      </c>
      <c r="B50" s="12" t="s">
        <v>98</v>
      </c>
      <c r="C50" s="12" t="s">
        <v>27</v>
      </c>
      <c r="D50" s="12" t="s">
        <v>19</v>
      </c>
      <c r="F50" s="12">
        <v>4</v>
      </c>
      <c r="G50" s="12" t="s">
        <v>20</v>
      </c>
      <c r="H50" s="12">
        <v>205</v>
      </c>
      <c r="I50" t="s">
        <v>20</v>
      </c>
      <c r="J50" t="s">
        <v>103</v>
      </c>
      <c r="K50" t="s">
        <v>35</v>
      </c>
      <c r="L50" s="12" t="s">
        <v>23</v>
      </c>
      <c r="M50" s="10">
        <v>100144</v>
      </c>
      <c r="N50" s="10">
        <v>15.465999999999999</v>
      </c>
      <c r="O50" s="10">
        <v>8.1999999999999993</v>
      </c>
      <c r="P50" s="10">
        <v>1.5</v>
      </c>
      <c r="Q50" s="10">
        <v>0</v>
      </c>
      <c r="R50" s="12">
        <v>25.166</v>
      </c>
    </row>
    <row r="51" spans="1:18" ht="16" x14ac:dyDescent="0.2">
      <c r="A51" s="12">
        <v>221</v>
      </c>
      <c r="B51" s="12" t="s">
        <v>98</v>
      </c>
      <c r="C51" s="12" t="s">
        <v>27</v>
      </c>
      <c r="D51" s="12" t="s">
        <v>19</v>
      </c>
      <c r="F51" s="12">
        <v>5</v>
      </c>
      <c r="G51" s="12" t="s">
        <v>20</v>
      </c>
      <c r="H51" s="12">
        <v>221</v>
      </c>
      <c r="I51" t="s">
        <v>20</v>
      </c>
      <c r="J51" t="s">
        <v>104</v>
      </c>
      <c r="K51" t="s">
        <v>26</v>
      </c>
      <c r="L51" s="12" t="s">
        <v>23</v>
      </c>
      <c r="N51" s="10">
        <v>16</v>
      </c>
      <c r="O51" s="10">
        <v>7.5330000000000004</v>
      </c>
      <c r="P51" s="10">
        <v>1.5</v>
      </c>
      <c r="Q51" s="10">
        <v>0</v>
      </c>
      <c r="R51" s="12">
        <v>25.033000000000001</v>
      </c>
    </row>
    <row r="52" spans="1:18" ht="16" x14ac:dyDescent="0.2">
      <c r="A52" s="12">
        <v>211</v>
      </c>
      <c r="B52" s="12" t="s">
        <v>98</v>
      </c>
      <c r="C52" s="12" t="s">
        <v>27</v>
      </c>
      <c r="D52" s="12" t="s">
        <v>19</v>
      </c>
      <c r="F52" s="12">
        <v>6</v>
      </c>
      <c r="G52" s="12" t="s">
        <v>20</v>
      </c>
      <c r="H52" s="12">
        <v>211</v>
      </c>
      <c r="I52" t="s">
        <v>20</v>
      </c>
      <c r="J52" t="s">
        <v>105</v>
      </c>
      <c r="K52" t="s">
        <v>43</v>
      </c>
      <c r="L52" s="12" t="s">
        <v>23</v>
      </c>
      <c r="N52" s="10">
        <v>15.733000000000001</v>
      </c>
      <c r="O52" s="10">
        <v>7.8</v>
      </c>
      <c r="P52" s="10">
        <v>1.5</v>
      </c>
      <c r="Q52" s="10">
        <v>0</v>
      </c>
      <c r="R52" s="12">
        <v>25.033000000000001</v>
      </c>
    </row>
    <row r="53" spans="1:18" ht="16" x14ac:dyDescent="0.2">
      <c r="A53" s="12">
        <v>203</v>
      </c>
      <c r="B53" s="12" t="s">
        <v>98</v>
      </c>
      <c r="C53" s="12" t="s">
        <v>27</v>
      </c>
      <c r="D53" s="12" t="s">
        <v>19</v>
      </c>
      <c r="F53" s="12">
        <v>7</v>
      </c>
      <c r="G53" s="12" t="s">
        <v>20</v>
      </c>
      <c r="H53" s="12">
        <v>203</v>
      </c>
      <c r="I53" t="s">
        <v>20</v>
      </c>
      <c r="J53" t="s">
        <v>106</v>
      </c>
      <c r="K53" t="s">
        <v>22</v>
      </c>
      <c r="L53" s="12" t="s">
        <v>23</v>
      </c>
      <c r="M53" s="10" t="s">
        <v>107</v>
      </c>
      <c r="N53" s="10">
        <v>15.266</v>
      </c>
      <c r="O53" s="10">
        <v>7.5330000000000004</v>
      </c>
      <c r="P53" s="10">
        <v>1.5</v>
      </c>
      <c r="Q53" s="10">
        <v>0</v>
      </c>
      <c r="R53" s="12">
        <v>24.298999999999999</v>
      </c>
    </row>
    <row r="54" spans="1:18" ht="16" x14ac:dyDescent="0.2">
      <c r="A54" s="12">
        <v>216</v>
      </c>
      <c r="B54" s="12" t="s">
        <v>98</v>
      </c>
      <c r="C54" s="12" t="s">
        <v>27</v>
      </c>
      <c r="D54" s="12" t="s">
        <v>19</v>
      </c>
      <c r="F54" s="12">
        <v>8</v>
      </c>
      <c r="G54" s="12" t="s">
        <v>20</v>
      </c>
      <c r="H54" s="12">
        <v>216</v>
      </c>
      <c r="I54" t="s">
        <v>20</v>
      </c>
      <c r="J54" t="s">
        <v>108</v>
      </c>
      <c r="K54" t="s">
        <v>43</v>
      </c>
      <c r="L54" s="12" t="s">
        <v>23</v>
      </c>
      <c r="N54" s="10">
        <v>14.465999999999999</v>
      </c>
      <c r="O54" s="10">
        <v>7.5</v>
      </c>
      <c r="P54" s="10">
        <v>1.5</v>
      </c>
      <c r="Q54" s="10">
        <v>0</v>
      </c>
      <c r="R54" s="12">
        <v>23.466000000000001</v>
      </c>
    </row>
    <row r="55" spans="1:18" ht="16" x14ac:dyDescent="0.2">
      <c r="A55" s="12">
        <v>214</v>
      </c>
      <c r="B55" s="12" t="s">
        <v>98</v>
      </c>
      <c r="C55" s="12" t="s">
        <v>27</v>
      </c>
      <c r="D55" s="12" t="s">
        <v>19</v>
      </c>
      <c r="F55" s="12">
        <v>9</v>
      </c>
      <c r="G55" s="12" t="s">
        <v>20</v>
      </c>
      <c r="H55" s="12">
        <v>214</v>
      </c>
      <c r="I55" t="s">
        <v>20</v>
      </c>
      <c r="J55" t="s">
        <v>109</v>
      </c>
      <c r="K55" t="s">
        <v>68</v>
      </c>
      <c r="L55" s="12" t="s">
        <v>23</v>
      </c>
      <c r="N55" s="10">
        <v>13.733000000000001</v>
      </c>
      <c r="O55" s="10">
        <v>6.766</v>
      </c>
      <c r="P55" s="10">
        <v>0.2</v>
      </c>
      <c r="Q55" s="10">
        <v>0</v>
      </c>
      <c r="R55" s="12">
        <v>20.699000000000002</v>
      </c>
    </row>
    <row r="56" spans="1:18" ht="16" x14ac:dyDescent="0.2">
      <c r="A56" s="12">
        <v>219</v>
      </c>
      <c r="B56" s="12" t="s">
        <v>98</v>
      </c>
      <c r="C56" s="12" t="s">
        <v>27</v>
      </c>
      <c r="D56" s="12" t="s">
        <v>19</v>
      </c>
      <c r="F56" s="12">
        <v>10</v>
      </c>
      <c r="G56" s="12" t="s">
        <v>20</v>
      </c>
      <c r="H56" s="12">
        <v>219</v>
      </c>
      <c r="I56" t="s">
        <v>20</v>
      </c>
      <c r="J56" t="s">
        <v>110</v>
      </c>
      <c r="K56" t="s">
        <v>70</v>
      </c>
      <c r="L56" s="12" t="s">
        <v>23</v>
      </c>
      <c r="M56" s="10" t="s">
        <v>111</v>
      </c>
      <c r="N56" s="10">
        <v>13.8</v>
      </c>
      <c r="O56" s="10">
        <v>6.6660000000000004</v>
      </c>
      <c r="P56" s="10">
        <v>0.2</v>
      </c>
      <c r="Q56" s="10">
        <v>0</v>
      </c>
      <c r="R56" s="12">
        <v>20.666</v>
      </c>
    </row>
    <row r="57" spans="1:18" ht="16" x14ac:dyDescent="0.2">
      <c r="A57" s="12">
        <v>210</v>
      </c>
      <c r="B57" s="12" t="s">
        <v>98</v>
      </c>
      <c r="C57" s="12" t="s">
        <v>27</v>
      </c>
      <c r="D57" s="12" t="s">
        <v>19</v>
      </c>
      <c r="F57" s="12">
        <v>11</v>
      </c>
      <c r="G57" s="12" t="s">
        <v>20</v>
      </c>
      <c r="H57" s="12">
        <v>210</v>
      </c>
      <c r="I57" t="s">
        <v>20</v>
      </c>
      <c r="J57" t="s">
        <v>112</v>
      </c>
      <c r="K57" t="s">
        <v>31</v>
      </c>
      <c r="L57" s="12" t="s">
        <v>23</v>
      </c>
      <c r="M57" s="10" t="s">
        <v>113</v>
      </c>
      <c r="N57" s="10">
        <v>14.2</v>
      </c>
      <c r="O57" s="10">
        <v>6.5659999999999998</v>
      </c>
      <c r="P57" s="10">
        <v>0.2</v>
      </c>
      <c r="Q57" s="10">
        <v>1</v>
      </c>
      <c r="R57" s="12">
        <v>19.966000000000001</v>
      </c>
    </row>
    <row r="58" spans="1:18" ht="16" x14ac:dyDescent="0.2">
      <c r="A58" s="12">
        <v>202</v>
      </c>
      <c r="B58" s="12" t="s">
        <v>98</v>
      </c>
      <c r="C58" s="12" t="s">
        <v>74</v>
      </c>
      <c r="D58" s="12" t="s">
        <v>19</v>
      </c>
      <c r="F58" s="12">
        <v>1</v>
      </c>
      <c r="G58" s="12" t="s">
        <v>20</v>
      </c>
      <c r="H58" s="12">
        <v>202</v>
      </c>
      <c r="I58" t="s">
        <v>20</v>
      </c>
      <c r="J58" t="s">
        <v>114</v>
      </c>
      <c r="K58" t="s">
        <v>41</v>
      </c>
      <c r="L58" s="12" t="s">
        <v>23</v>
      </c>
      <c r="N58" s="10">
        <v>16.933</v>
      </c>
      <c r="O58" s="10">
        <v>8</v>
      </c>
      <c r="P58" s="10">
        <v>1.5</v>
      </c>
      <c r="Q58" s="10">
        <v>0</v>
      </c>
      <c r="R58" s="12">
        <v>26.433</v>
      </c>
    </row>
    <row r="59" spans="1:18" ht="16" x14ac:dyDescent="0.2">
      <c r="A59" s="12">
        <v>218</v>
      </c>
      <c r="B59" s="12" t="s">
        <v>98</v>
      </c>
      <c r="C59" s="12" t="s">
        <v>74</v>
      </c>
      <c r="D59" s="12" t="s">
        <v>19</v>
      </c>
      <c r="F59" s="12">
        <v>2</v>
      </c>
      <c r="G59" s="12" t="s">
        <v>20</v>
      </c>
      <c r="H59" s="12">
        <v>218</v>
      </c>
      <c r="I59" t="s">
        <v>20</v>
      </c>
      <c r="J59" t="s">
        <v>115</v>
      </c>
      <c r="K59" t="s">
        <v>53</v>
      </c>
      <c r="L59" s="12" t="s">
        <v>23</v>
      </c>
      <c r="N59" s="10">
        <v>16.065999999999999</v>
      </c>
      <c r="O59" s="10">
        <v>7.5659999999999998</v>
      </c>
      <c r="P59" s="10">
        <v>1.5</v>
      </c>
      <c r="Q59" s="10">
        <v>0</v>
      </c>
      <c r="R59" s="12">
        <v>25.132000000000001</v>
      </c>
    </row>
    <row r="60" spans="1:18" ht="16" x14ac:dyDescent="0.2">
      <c r="A60" s="12">
        <v>217</v>
      </c>
      <c r="B60" s="12" t="s">
        <v>98</v>
      </c>
      <c r="C60" s="12" t="s">
        <v>74</v>
      </c>
      <c r="D60" s="12" t="s">
        <v>19</v>
      </c>
      <c r="F60" s="12">
        <v>3</v>
      </c>
      <c r="G60" s="12" t="s">
        <v>20</v>
      </c>
      <c r="H60" s="12">
        <v>217</v>
      </c>
      <c r="I60" t="s">
        <v>20</v>
      </c>
      <c r="J60" t="s">
        <v>116</v>
      </c>
      <c r="K60" t="s">
        <v>43</v>
      </c>
      <c r="L60" s="12" t="s">
        <v>23</v>
      </c>
      <c r="N60" s="10">
        <v>15.666</v>
      </c>
      <c r="O60" s="10">
        <v>7.4</v>
      </c>
      <c r="P60" s="10">
        <v>1.5</v>
      </c>
      <c r="Q60" s="10">
        <v>0</v>
      </c>
      <c r="R60" s="12">
        <v>24.565999999999999</v>
      </c>
    </row>
    <row r="61" spans="1:18" ht="16" x14ac:dyDescent="0.2">
      <c r="A61" s="12">
        <v>209</v>
      </c>
      <c r="B61" s="12" t="s">
        <v>98</v>
      </c>
      <c r="C61" s="12" t="s">
        <v>74</v>
      </c>
      <c r="D61" s="12" t="s">
        <v>19</v>
      </c>
      <c r="F61" s="12">
        <v>4</v>
      </c>
      <c r="G61" s="12" t="s">
        <v>20</v>
      </c>
      <c r="H61" s="12">
        <v>209</v>
      </c>
      <c r="I61" t="s">
        <v>20</v>
      </c>
      <c r="J61" t="s">
        <v>117</v>
      </c>
      <c r="K61" t="s">
        <v>31</v>
      </c>
      <c r="L61" s="12" t="s">
        <v>23</v>
      </c>
      <c r="M61" s="10" t="s">
        <v>118</v>
      </c>
      <c r="N61" s="10">
        <v>15.333</v>
      </c>
      <c r="O61" s="10">
        <v>7.6660000000000004</v>
      </c>
      <c r="P61" s="10">
        <v>1.5</v>
      </c>
      <c r="Q61" s="10">
        <v>0.3</v>
      </c>
      <c r="R61" s="12">
        <v>24.199000000000002</v>
      </c>
    </row>
    <row r="62" spans="1:18" ht="16" x14ac:dyDescent="0.2">
      <c r="A62" s="12">
        <v>220</v>
      </c>
      <c r="B62" s="12" t="s">
        <v>98</v>
      </c>
      <c r="C62" s="12" t="s">
        <v>74</v>
      </c>
      <c r="D62" s="12" t="s">
        <v>19</v>
      </c>
      <c r="F62" s="12">
        <v>5</v>
      </c>
      <c r="G62" s="12" t="s">
        <v>20</v>
      </c>
      <c r="H62" s="12">
        <v>220</v>
      </c>
      <c r="I62" t="s">
        <v>20</v>
      </c>
      <c r="J62" t="s">
        <v>119</v>
      </c>
      <c r="K62" t="s">
        <v>70</v>
      </c>
      <c r="L62" s="12" t="s">
        <v>23</v>
      </c>
      <c r="M62" s="10" t="s">
        <v>120</v>
      </c>
      <c r="N62" s="10">
        <v>14.8</v>
      </c>
      <c r="O62" s="10">
        <v>7</v>
      </c>
      <c r="P62" s="10">
        <v>1.5</v>
      </c>
      <c r="Q62" s="10">
        <v>0.3</v>
      </c>
      <c r="R62" s="12">
        <v>23</v>
      </c>
    </row>
    <row r="63" spans="1:18" ht="16" x14ac:dyDescent="0.2">
      <c r="A63" s="12">
        <v>215</v>
      </c>
      <c r="B63" s="12" t="s">
        <v>98</v>
      </c>
      <c r="C63" s="12" t="s">
        <v>74</v>
      </c>
      <c r="D63" s="12" t="s">
        <v>19</v>
      </c>
      <c r="F63" s="12">
        <v>6</v>
      </c>
      <c r="G63" s="12" t="s">
        <v>20</v>
      </c>
      <c r="H63" s="12">
        <v>215</v>
      </c>
      <c r="I63" t="s">
        <v>20</v>
      </c>
      <c r="J63" t="s">
        <v>121</v>
      </c>
      <c r="K63" t="s">
        <v>122</v>
      </c>
      <c r="L63" s="12" t="s">
        <v>23</v>
      </c>
      <c r="M63" s="10" t="s">
        <v>123</v>
      </c>
      <c r="N63" s="10">
        <v>14.132999999999999</v>
      </c>
      <c r="O63" s="10">
        <v>6.4660000000000002</v>
      </c>
      <c r="P63" s="10">
        <v>0.9</v>
      </c>
      <c r="Q63" s="10">
        <v>0.6</v>
      </c>
      <c r="R63" s="12">
        <v>20.899000000000001</v>
      </c>
    </row>
    <row r="64" spans="1:18" ht="16" x14ac:dyDescent="0.2">
      <c r="A64" s="12">
        <v>204</v>
      </c>
      <c r="B64" s="12" t="s">
        <v>98</v>
      </c>
      <c r="C64" s="12" t="s">
        <v>74</v>
      </c>
      <c r="D64" s="12" t="s">
        <v>19</v>
      </c>
      <c r="F64" s="12">
        <v>7</v>
      </c>
      <c r="G64" s="12" t="s">
        <v>20</v>
      </c>
      <c r="H64" s="12">
        <v>204</v>
      </c>
      <c r="I64" t="s">
        <v>20</v>
      </c>
      <c r="J64" t="s">
        <v>124</v>
      </c>
      <c r="K64" t="s">
        <v>96</v>
      </c>
      <c r="L64" s="12" t="s">
        <v>23</v>
      </c>
      <c r="M64" s="10" t="s">
        <v>125</v>
      </c>
      <c r="N64" s="10">
        <v>14.066000000000001</v>
      </c>
      <c r="O64" s="10">
        <v>6.6660000000000004</v>
      </c>
      <c r="P64" s="10">
        <v>0.3</v>
      </c>
      <c r="Q64" s="10">
        <v>0.6</v>
      </c>
      <c r="R64" s="12">
        <v>20.431999999999999</v>
      </c>
    </row>
    <row r="65" spans="1:18" ht="16" x14ac:dyDescent="0.2">
      <c r="A65" s="12">
        <v>310</v>
      </c>
      <c r="B65" s="12" t="s">
        <v>126</v>
      </c>
      <c r="C65" s="12" t="s">
        <v>27</v>
      </c>
      <c r="D65" s="12" t="s">
        <v>19</v>
      </c>
      <c r="F65" s="12">
        <v>1</v>
      </c>
      <c r="G65" s="12" t="s">
        <v>20</v>
      </c>
      <c r="H65" s="12">
        <v>310</v>
      </c>
      <c r="I65" t="s">
        <v>20</v>
      </c>
      <c r="J65" t="s">
        <v>127</v>
      </c>
      <c r="K65" t="s">
        <v>43</v>
      </c>
      <c r="L65" s="12" t="s">
        <v>23</v>
      </c>
      <c r="N65" s="10">
        <v>16.466000000000001</v>
      </c>
      <c r="O65" s="10">
        <v>8.0329999999999995</v>
      </c>
      <c r="P65" s="10">
        <v>1.48</v>
      </c>
      <c r="Q65" s="10">
        <v>0</v>
      </c>
      <c r="R65" s="12">
        <v>25.978999999999999</v>
      </c>
    </row>
    <row r="66" spans="1:18" ht="16" x14ac:dyDescent="0.2">
      <c r="A66" s="12">
        <v>304</v>
      </c>
      <c r="B66" s="12" t="s">
        <v>126</v>
      </c>
      <c r="C66" s="12" t="s">
        <v>27</v>
      </c>
      <c r="D66" s="12" t="s">
        <v>19</v>
      </c>
      <c r="F66" s="12">
        <v>2</v>
      </c>
      <c r="G66" s="12" t="s">
        <v>20</v>
      </c>
      <c r="H66" s="12">
        <v>304</v>
      </c>
      <c r="I66" t="s">
        <v>20</v>
      </c>
      <c r="J66" t="s">
        <v>128</v>
      </c>
      <c r="K66" t="s">
        <v>41</v>
      </c>
      <c r="L66" s="12" t="s">
        <v>23</v>
      </c>
      <c r="M66" s="10" t="s">
        <v>129</v>
      </c>
      <c r="N66" s="10">
        <v>16.332999999999998</v>
      </c>
      <c r="O66" s="10">
        <v>7.8330000000000002</v>
      </c>
      <c r="P66" s="10">
        <v>1.36</v>
      </c>
      <c r="Q66" s="10">
        <v>0</v>
      </c>
      <c r="R66" s="12">
        <v>25.526</v>
      </c>
    </row>
    <row r="67" spans="1:18" ht="16" x14ac:dyDescent="0.2">
      <c r="A67" s="12">
        <v>300</v>
      </c>
      <c r="B67" s="12" t="s">
        <v>126</v>
      </c>
      <c r="C67" s="12" t="s">
        <v>27</v>
      </c>
      <c r="D67" s="12" t="s">
        <v>19</v>
      </c>
      <c r="F67" s="12">
        <v>3</v>
      </c>
      <c r="G67" s="12" t="s">
        <v>20</v>
      </c>
      <c r="H67" s="12">
        <v>300</v>
      </c>
      <c r="I67" t="s">
        <v>20</v>
      </c>
      <c r="J67" t="s">
        <v>130</v>
      </c>
      <c r="K67" t="s">
        <v>29</v>
      </c>
      <c r="L67" s="12" t="s">
        <v>23</v>
      </c>
      <c r="N67" s="10">
        <v>16</v>
      </c>
      <c r="O67" s="10">
        <v>7.7</v>
      </c>
      <c r="P67" s="10">
        <v>1.35</v>
      </c>
      <c r="Q67" s="10">
        <v>0</v>
      </c>
      <c r="R67" s="12">
        <v>25.05</v>
      </c>
    </row>
    <row r="68" spans="1:18" ht="16" x14ac:dyDescent="0.2">
      <c r="A68" s="12">
        <v>305</v>
      </c>
      <c r="B68" s="12" t="s">
        <v>126</v>
      </c>
      <c r="C68" s="12" t="s">
        <v>27</v>
      </c>
      <c r="D68" s="12" t="s">
        <v>19</v>
      </c>
      <c r="F68" s="12">
        <v>4</v>
      </c>
      <c r="G68" s="12" t="s">
        <v>20</v>
      </c>
      <c r="H68" s="12">
        <v>305</v>
      </c>
      <c r="I68" t="s">
        <v>20</v>
      </c>
      <c r="J68" t="s">
        <v>131</v>
      </c>
      <c r="K68" t="s">
        <v>37</v>
      </c>
      <c r="L68" s="12" t="s">
        <v>23</v>
      </c>
      <c r="M68" s="10" t="s">
        <v>132</v>
      </c>
      <c r="N68" s="10">
        <v>16.265999999999998</v>
      </c>
      <c r="O68" s="10">
        <v>7.9660000000000002</v>
      </c>
      <c r="P68" s="10">
        <v>0.79</v>
      </c>
      <c r="Q68" s="10">
        <v>0</v>
      </c>
      <c r="R68" s="12">
        <v>25.021999999999998</v>
      </c>
    </row>
    <row r="69" spans="1:18" ht="16" x14ac:dyDescent="0.2">
      <c r="A69" s="12">
        <v>309</v>
      </c>
      <c r="B69" s="12" t="s">
        <v>126</v>
      </c>
      <c r="C69" s="12" t="s">
        <v>27</v>
      </c>
      <c r="D69" s="12" t="s">
        <v>19</v>
      </c>
      <c r="F69" s="12">
        <v>5</v>
      </c>
      <c r="G69" s="12" t="s">
        <v>20</v>
      </c>
      <c r="H69" s="12">
        <v>309</v>
      </c>
      <c r="I69" t="s">
        <v>20</v>
      </c>
      <c r="J69" t="s">
        <v>133</v>
      </c>
      <c r="K69" t="s">
        <v>31</v>
      </c>
      <c r="L69" s="12" t="s">
        <v>23</v>
      </c>
      <c r="M69" s="10" t="s">
        <v>134</v>
      </c>
      <c r="N69" s="10">
        <v>15</v>
      </c>
      <c r="O69" s="10">
        <v>7.766</v>
      </c>
      <c r="P69" s="10">
        <v>1.73</v>
      </c>
      <c r="Q69" s="10">
        <v>0.3</v>
      </c>
      <c r="R69" s="12">
        <v>24.196000000000002</v>
      </c>
    </row>
    <row r="70" spans="1:18" ht="16" x14ac:dyDescent="0.2">
      <c r="A70" s="12">
        <v>303</v>
      </c>
      <c r="B70" s="12" t="s">
        <v>126</v>
      </c>
      <c r="C70" s="12" t="s">
        <v>27</v>
      </c>
      <c r="D70" s="12" t="s">
        <v>19</v>
      </c>
      <c r="F70" s="12">
        <v>6</v>
      </c>
      <c r="G70" s="12" t="s">
        <v>20</v>
      </c>
      <c r="H70" s="12">
        <v>303</v>
      </c>
      <c r="I70" t="s">
        <v>20</v>
      </c>
      <c r="J70" t="s">
        <v>135</v>
      </c>
      <c r="K70" t="s">
        <v>41</v>
      </c>
      <c r="L70" s="12" t="s">
        <v>23</v>
      </c>
      <c r="M70" s="10" t="s">
        <v>136</v>
      </c>
      <c r="N70" s="10">
        <v>15.132999999999999</v>
      </c>
      <c r="O70" s="10">
        <v>7.6660000000000004</v>
      </c>
      <c r="P70" s="10">
        <v>1.31</v>
      </c>
      <c r="Q70" s="10">
        <v>0</v>
      </c>
      <c r="R70" s="12">
        <v>24.109000000000002</v>
      </c>
    </row>
    <row r="71" spans="1:18" ht="16" x14ac:dyDescent="0.2">
      <c r="A71" s="12">
        <v>312</v>
      </c>
      <c r="B71" s="12" t="s">
        <v>126</v>
      </c>
      <c r="C71" s="12" t="s">
        <v>27</v>
      </c>
      <c r="D71" s="12" t="s">
        <v>19</v>
      </c>
      <c r="F71" s="12">
        <v>7</v>
      </c>
      <c r="G71" s="12" t="s">
        <v>20</v>
      </c>
      <c r="H71" s="12">
        <v>312</v>
      </c>
      <c r="I71" t="s">
        <v>20</v>
      </c>
      <c r="J71" t="s">
        <v>137</v>
      </c>
      <c r="K71" t="s">
        <v>43</v>
      </c>
      <c r="L71" s="12" t="s">
        <v>23</v>
      </c>
      <c r="N71" s="10">
        <v>15</v>
      </c>
      <c r="O71" s="10">
        <v>7.7329999999999997</v>
      </c>
      <c r="P71" s="10">
        <v>1.31</v>
      </c>
      <c r="Q71" s="10">
        <v>0</v>
      </c>
      <c r="R71" s="12">
        <v>24.042999999999999</v>
      </c>
    </row>
    <row r="72" spans="1:18" ht="16" x14ac:dyDescent="0.2">
      <c r="A72" s="12">
        <v>308</v>
      </c>
      <c r="B72" s="12" t="s">
        <v>126</v>
      </c>
      <c r="C72" s="12" t="s">
        <v>27</v>
      </c>
      <c r="D72" s="12" t="s">
        <v>19</v>
      </c>
      <c r="F72" s="12">
        <v>8</v>
      </c>
      <c r="G72" s="12" t="s">
        <v>20</v>
      </c>
      <c r="H72" s="12">
        <v>308</v>
      </c>
      <c r="I72" t="s">
        <v>20</v>
      </c>
      <c r="J72" t="s">
        <v>138</v>
      </c>
      <c r="K72" t="s">
        <v>31</v>
      </c>
      <c r="L72" s="12" t="s">
        <v>23</v>
      </c>
      <c r="M72" s="10" t="s">
        <v>139</v>
      </c>
      <c r="N72" s="10">
        <v>15.666</v>
      </c>
      <c r="O72" s="10">
        <v>7.7329999999999997</v>
      </c>
      <c r="P72" s="10">
        <v>1.37</v>
      </c>
      <c r="Q72" s="10">
        <v>0.9</v>
      </c>
      <c r="R72" s="12">
        <v>23.869</v>
      </c>
    </row>
    <row r="73" spans="1:18" ht="16" x14ac:dyDescent="0.2">
      <c r="A73" s="12">
        <v>315</v>
      </c>
      <c r="B73" s="12" t="s">
        <v>126</v>
      </c>
      <c r="C73" s="12" t="s">
        <v>27</v>
      </c>
      <c r="D73" s="12" t="s">
        <v>19</v>
      </c>
      <c r="F73" s="12">
        <v>9</v>
      </c>
      <c r="G73" s="12" t="s">
        <v>20</v>
      </c>
      <c r="H73" s="12">
        <v>315</v>
      </c>
      <c r="I73" t="s">
        <v>20</v>
      </c>
      <c r="J73" t="s">
        <v>140</v>
      </c>
      <c r="K73" t="s">
        <v>70</v>
      </c>
      <c r="L73" s="12" t="s">
        <v>23</v>
      </c>
      <c r="M73" s="10" t="s">
        <v>141</v>
      </c>
      <c r="N73" s="10">
        <v>14.266</v>
      </c>
      <c r="O73" s="10">
        <v>7.133</v>
      </c>
      <c r="P73" s="10">
        <v>0.18</v>
      </c>
      <c r="Q73" s="10">
        <v>0.6</v>
      </c>
      <c r="R73" s="12">
        <v>20.978999999999999</v>
      </c>
    </row>
    <row r="74" spans="1:18" ht="16" x14ac:dyDescent="0.2">
      <c r="A74" s="12">
        <v>313</v>
      </c>
      <c r="B74" s="12" t="s">
        <v>126</v>
      </c>
      <c r="C74" s="12" t="s">
        <v>27</v>
      </c>
      <c r="D74" s="12" t="s">
        <v>19</v>
      </c>
      <c r="F74" s="12">
        <v>10</v>
      </c>
      <c r="G74" s="12" t="s">
        <v>20</v>
      </c>
      <c r="H74" s="12">
        <v>313</v>
      </c>
      <c r="I74" t="s">
        <v>20</v>
      </c>
      <c r="J74" t="s">
        <v>142</v>
      </c>
      <c r="K74" t="s">
        <v>68</v>
      </c>
      <c r="L74" s="12" t="s">
        <v>23</v>
      </c>
      <c r="N74" s="10">
        <v>14</v>
      </c>
      <c r="O74" s="10">
        <v>6.9660000000000002</v>
      </c>
      <c r="P74" s="10">
        <v>0.78</v>
      </c>
      <c r="Q74" s="10">
        <v>1.8</v>
      </c>
      <c r="R74" s="12">
        <v>19.946000000000002</v>
      </c>
    </row>
    <row r="75" spans="1:18" ht="16" x14ac:dyDescent="0.2">
      <c r="A75" s="12">
        <v>302</v>
      </c>
      <c r="B75" s="12" t="s">
        <v>126</v>
      </c>
      <c r="C75" s="12" t="s">
        <v>74</v>
      </c>
      <c r="D75" s="12" t="s">
        <v>19</v>
      </c>
      <c r="F75" s="12">
        <v>1</v>
      </c>
      <c r="G75" s="12" t="s">
        <v>20</v>
      </c>
      <c r="H75" s="12">
        <v>302</v>
      </c>
      <c r="I75" t="s">
        <v>20</v>
      </c>
      <c r="J75" t="s">
        <v>143</v>
      </c>
      <c r="K75" t="s">
        <v>41</v>
      </c>
      <c r="L75" s="12" t="s">
        <v>23</v>
      </c>
      <c r="M75" s="10" t="s">
        <v>144</v>
      </c>
      <c r="N75" s="10">
        <v>17</v>
      </c>
      <c r="O75" s="10">
        <v>8.4329999999999998</v>
      </c>
      <c r="P75" s="10">
        <v>0.72</v>
      </c>
      <c r="Q75" s="10">
        <v>0</v>
      </c>
      <c r="R75" s="12">
        <v>26.152999999999999</v>
      </c>
    </row>
    <row r="76" spans="1:18" ht="16" x14ac:dyDescent="0.2">
      <c r="A76" s="12">
        <v>316</v>
      </c>
      <c r="B76" s="12" t="s">
        <v>126</v>
      </c>
      <c r="C76" s="12" t="s">
        <v>74</v>
      </c>
      <c r="D76" s="12" t="s">
        <v>19</v>
      </c>
      <c r="F76" s="12">
        <v>2</v>
      </c>
      <c r="G76" s="12" t="s">
        <v>20</v>
      </c>
      <c r="H76" s="12">
        <v>316</v>
      </c>
      <c r="I76" t="s">
        <v>20</v>
      </c>
      <c r="J76" t="s">
        <v>145</v>
      </c>
      <c r="K76" t="s">
        <v>26</v>
      </c>
      <c r="L76" s="12" t="s">
        <v>23</v>
      </c>
      <c r="N76" s="10">
        <v>16.332999999999998</v>
      </c>
      <c r="O76" s="10">
        <v>7.8</v>
      </c>
      <c r="P76" s="10">
        <v>1.42</v>
      </c>
      <c r="Q76" s="10">
        <v>0</v>
      </c>
      <c r="R76" s="12">
        <v>25.553000000000001</v>
      </c>
    </row>
    <row r="77" spans="1:18" ht="16" x14ac:dyDescent="0.2">
      <c r="A77" s="12">
        <v>306</v>
      </c>
      <c r="B77" s="12" t="s">
        <v>126</v>
      </c>
      <c r="C77" s="12" t="s">
        <v>74</v>
      </c>
      <c r="D77" s="12" t="s">
        <v>19</v>
      </c>
      <c r="F77" s="12">
        <v>3</v>
      </c>
      <c r="G77" s="12" t="s">
        <v>20</v>
      </c>
      <c r="H77" s="12">
        <v>306</v>
      </c>
      <c r="I77" t="s">
        <v>20</v>
      </c>
      <c r="J77" t="s">
        <v>146</v>
      </c>
      <c r="K77" t="s">
        <v>22</v>
      </c>
      <c r="L77" s="12" t="s">
        <v>23</v>
      </c>
      <c r="M77" s="10">
        <v>70696</v>
      </c>
      <c r="N77" s="10">
        <v>16.065999999999999</v>
      </c>
      <c r="O77" s="10">
        <v>7.8659999999999997</v>
      </c>
      <c r="P77" s="10">
        <v>0.76</v>
      </c>
      <c r="Q77" s="10">
        <v>0</v>
      </c>
      <c r="R77" s="12">
        <v>24.692</v>
      </c>
    </row>
    <row r="78" spans="1:18" ht="16" x14ac:dyDescent="0.2">
      <c r="A78" s="12">
        <v>301</v>
      </c>
      <c r="B78" s="12" t="s">
        <v>126</v>
      </c>
      <c r="C78" s="12" t="s">
        <v>74</v>
      </c>
      <c r="D78" s="12" t="s">
        <v>19</v>
      </c>
      <c r="F78" s="12">
        <v>4</v>
      </c>
      <c r="G78" s="12" t="s">
        <v>20</v>
      </c>
      <c r="H78" s="12">
        <v>301</v>
      </c>
      <c r="I78" t="s">
        <v>20</v>
      </c>
      <c r="J78" t="s">
        <v>147</v>
      </c>
      <c r="K78" t="s">
        <v>29</v>
      </c>
      <c r="L78" s="12" t="s">
        <v>23</v>
      </c>
      <c r="N78" s="10">
        <v>16.399999999999999</v>
      </c>
      <c r="O78" s="10">
        <v>7.8</v>
      </c>
      <c r="P78" s="10">
        <v>0.74</v>
      </c>
      <c r="Q78" s="10">
        <v>0.3</v>
      </c>
      <c r="R78" s="12">
        <v>24.64</v>
      </c>
    </row>
    <row r="79" spans="1:18" ht="16" x14ac:dyDescent="0.2">
      <c r="A79" s="12">
        <v>311</v>
      </c>
      <c r="B79" s="12" t="s">
        <v>126</v>
      </c>
      <c r="C79" s="12" t="s">
        <v>74</v>
      </c>
      <c r="D79" s="12" t="s">
        <v>19</v>
      </c>
      <c r="F79" s="12">
        <v>5</v>
      </c>
      <c r="G79" s="12" t="s">
        <v>20</v>
      </c>
      <c r="H79" s="12">
        <v>311</v>
      </c>
      <c r="I79" t="s">
        <v>20</v>
      </c>
      <c r="J79" t="s">
        <v>148</v>
      </c>
      <c r="K79" t="s">
        <v>43</v>
      </c>
      <c r="L79" s="12" t="s">
        <v>23</v>
      </c>
      <c r="N79" s="10">
        <v>14.733000000000001</v>
      </c>
      <c r="O79" s="10">
        <v>7.4</v>
      </c>
      <c r="P79" s="10">
        <v>0.18</v>
      </c>
      <c r="Q79" s="10">
        <v>0.3</v>
      </c>
      <c r="R79" s="12">
        <v>22.013000000000002</v>
      </c>
    </row>
    <row r="80" spans="1:18" ht="16" x14ac:dyDescent="0.2">
      <c r="A80" s="12">
        <v>314</v>
      </c>
      <c r="B80" s="12" t="s">
        <v>126</v>
      </c>
      <c r="C80" s="12" t="s">
        <v>74</v>
      </c>
      <c r="D80" s="12" t="s">
        <v>19</v>
      </c>
      <c r="F80" s="12">
        <v>6</v>
      </c>
      <c r="G80" s="12" t="s">
        <v>20</v>
      </c>
      <c r="H80" s="12">
        <v>314</v>
      </c>
      <c r="I80" t="s">
        <v>20</v>
      </c>
      <c r="J80" t="s">
        <v>149</v>
      </c>
      <c r="K80" t="s">
        <v>70</v>
      </c>
      <c r="L80" s="12" t="s">
        <v>23</v>
      </c>
      <c r="M80" s="10" t="s">
        <v>150</v>
      </c>
      <c r="N80" s="10">
        <v>13.866</v>
      </c>
      <c r="O80" s="10">
        <v>6.4660000000000002</v>
      </c>
      <c r="P80" s="10">
        <v>0.15</v>
      </c>
      <c r="Q80" s="10">
        <v>0.6</v>
      </c>
      <c r="R80" s="12">
        <v>19.882000000000001</v>
      </c>
    </row>
    <row r="81" spans="1:18" ht="16" x14ac:dyDescent="0.2">
      <c r="A81" s="12">
        <v>307</v>
      </c>
      <c r="B81" s="12" t="s">
        <v>126</v>
      </c>
      <c r="C81" s="12" t="s">
        <v>74</v>
      </c>
      <c r="D81" s="12" t="s">
        <v>19</v>
      </c>
      <c r="F81" s="12">
        <v>7</v>
      </c>
      <c r="G81" s="12" t="s">
        <v>20</v>
      </c>
      <c r="H81" s="12">
        <v>307</v>
      </c>
      <c r="I81" t="s">
        <v>20</v>
      </c>
      <c r="J81" t="s">
        <v>151</v>
      </c>
      <c r="K81" t="s">
        <v>96</v>
      </c>
      <c r="L81" s="12" t="s">
        <v>23</v>
      </c>
      <c r="M81" s="10" t="s">
        <v>152</v>
      </c>
      <c r="N81" s="10">
        <v>12.733000000000001</v>
      </c>
      <c r="O81" s="10">
        <v>6.3659999999999997</v>
      </c>
      <c r="P81" s="10">
        <v>0.14000000000000001</v>
      </c>
      <c r="Q81" s="10">
        <v>2.6</v>
      </c>
      <c r="R81" s="12">
        <v>16.638999999999999</v>
      </c>
    </row>
    <row r="82" spans="1:18" ht="16" x14ac:dyDescent="0.2">
      <c r="A82" s="12">
        <v>407</v>
      </c>
      <c r="B82" s="12" t="s">
        <v>153</v>
      </c>
      <c r="C82" s="12" t="s">
        <v>18</v>
      </c>
      <c r="D82" s="12" t="s">
        <v>19</v>
      </c>
      <c r="F82" s="12">
        <v>1</v>
      </c>
      <c r="G82" s="12" t="s">
        <v>20</v>
      </c>
      <c r="H82" s="12">
        <v>407</v>
      </c>
      <c r="I82" t="s">
        <v>20</v>
      </c>
      <c r="J82" t="s">
        <v>154</v>
      </c>
      <c r="K82" t="s">
        <v>43</v>
      </c>
      <c r="L82" s="12" t="s">
        <v>23</v>
      </c>
      <c r="N82" s="10">
        <v>16.2</v>
      </c>
      <c r="O82" s="10">
        <v>7.9660000000000002</v>
      </c>
      <c r="P82" s="10">
        <v>0.21</v>
      </c>
      <c r="Q82" s="10">
        <v>0</v>
      </c>
      <c r="R82" s="12">
        <v>24.376000000000001</v>
      </c>
    </row>
    <row r="83" spans="1:18" ht="16" x14ac:dyDescent="0.2">
      <c r="A83" s="12">
        <v>406</v>
      </c>
      <c r="B83" s="12" t="s">
        <v>153</v>
      </c>
      <c r="C83" s="12" t="s">
        <v>27</v>
      </c>
      <c r="D83" s="12" t="s">
        <v>19</v>
      </c>
      <c r="F83" s="12">
        <v>1</v>
      </c>
      <c r="G83" s="12" t="s">
        <v>20</v>
      </c>
      <c r="H83" s="12">
        <v>406</v>
      </c>
      <c r="I83" t="s">
        <v>20</v>
      </c>
      <c r="J83" t="s">
        <v>155</v>
      </c>
      <c r="K83" t="s">
        <v>43</v>
      </c>
      <c r="L83" s="12" t="s">
        <v>23</v>
      </c>
      <c r="N83" s="10">
        <v>16.265999999999998</v>
      </c>
      <c r="O83" s="10">
        <v>8</v>
      </c>
      <c r="P83" s="10">
        <v>1.62</v>
      </c>
      <c r="Q83" s="10">
        <v>0</v>
      </c>
      <c r="R83" s="12">
        <v>25.885999999999999</v>
      </c>
    </row>
    <row r="84" spans="1:18" ht="16" x14ac:dyDescent="0.2">
      <c r="A84" s="12">
        <v>408</v>
      </c>
      <c r="B84" s="12" t="s">
        <v>153</v>
      </c>
      <c r="C84" s="12" t="s">
        <v>74</v>
      </c>
      <c r="D84" s="12" t="s">
        <v>19</v>
      </c>
      <c r="F84" s="12">
        <v>1</v>
      </c>
      <c r="G84" s="12" t="s">
        <v>20</v>
      </c>
      <c r="H84" s="12">
        <v>408</v>
      </c>
      <c r="I84" t="s">
        <v>20</v>
      </c>
      <c r="J84" t="s">
        <v>156</v>
      </c>
      <c r="K84" t="s">
        <v>43</v>
      </c>
      <c r="L84" s="12" t="s">
        <v>23</v>
      </c>
      <c r="N84" s="10">
        <v>16.399999999999999</v>
      </c>
      <c r="O84" s="10">
        <v>7.766</v>
      </c>
      <c r="P84" s="10">
        <v>0.2</v>
      </c>
      <c r="Q84" s="10">
        <v>0</v>
      </c>
      <c r="R84" s="12">
        <v>24.366</v>
      </c>
    </row>
    <row r="85" spans="1:18" ht="16" x14ac:dyDescent="0.2">
      <c r="A85" s="12">
        <v>405</v>
      </c>
      <c r="B85" s="12" t="s">
        <v>153</v>
      </c>
      <c r="C85" s="12" t="s">
        <v>74</v>
      </c>
      <c r="D85" s="12" t="s">
        <v>19</v>
      </c>
      <c r="F85" s="12">
        <v>2</v>
      </c>
      <c r="G85" s="12" t="s">
        <v>20</v>
      </c>
      <c r="H85" s="12">
        <v>405</v>
      </c>
      <c r="I85" t="s">
        <v>20</v>
      </c>
      <c r="J85" t="s">
        <v>157</v>
      </c>
      <c r="K85" t="s">
        <v>43</v>
      </c>
      <c r="L85" s="12" t="s">
        <v>23</v>
      </c>
      <c r="N85" s="10">
        <v>16.399999999999999</v>
      </c>
      <c r="O85" s="10">
        <v>7.6660000000000004</v>
      </c>
      <c r="P85" s="10">
        <v>0.21</v>
      </c>
      <c r="Q85" s="10">
        <v>0</v>
      </c>
      <c r="R85" s="12">
        <v>24.276</v>
      </c>
    </row>
    <row r="86" spans="1:18" ht="16" x14ac:dyDescent="0.2">
      <c r="A86" s="12">
        <v>400</v>
      </c>
      <c r="B86" s="12" t="s">
        <v>153</v>
      </c>
      <c r="C86" s="12" t="s">
        <v>74</v>
      </c>
      <c r="D86" s="12" t="s">
        <v>19</v>
      </c>
      <c r="F86" s="12">
        <v>3</v>
      </c>
      <c r="G86" s="12" t="s">
        <v>20</v>
      </c>
      <c r="H86" s="12">
        <v>400</v>
      </c>
      <c r="I86" t="s">
        <v>20</v>
      </c>
      <c r="J86" t="s">
        <v>158</v>
      </c>
      <c r="K86" t="s">
        <v>43</v>
      </c>
      <c r="L86" s="12" t="s">
        <v>23</v>
      </c>
      <c r="N86" s="10">
        <v>15.8</v>
      </c>
      <c r="O86" s="10">
        <v>7.4</v>
      </c>
      <c r="P86" s="10">
        <v>0.81</v>
      </c>
      <c r="Q86" s="10">
        <v>0</v>
      </c>
      <c r="R86" s="12">
        <v>24.01</v>
      </c>
    </row>
    <row r="87" spans="1:18" ht="16" x14ac:dyDescent="0.2">
      <c r="A87" s="12">
        <v>39</v>
      </c>
      <c r="B87" s="12" t="s">
        <v>159</v>
      </c>
      <c r="C87" s="12" t="s">
        <v>160</v>
      </c>
      <c r="D87" s="12" t="s">
        <v>19</v>
      </c>
      <c r="F87" s="12">
        <v>1</v>
      </c>
      <c r="G87" s="12" t="s">
        <v>20</v>
      </c>
      <c r="H87" s="12">
        <v>39</v>
      </c>
      <c r="I87" t="s">
        <v>20</v>
      </c>
      <c r="J87" t="s">
        <v>161</v>
      </c>
      <c r="K87" t="s">
        <v>26</v>
      </c>
      <c r="L87" s="12" t="s">
        <v>23</v>
      </c>
      <c r="N87" s="10">
        <v>14.933</v>
      </c>
      <c r="O87" s="10">
        <v>7.7329999999999997</v>
      </c>
      <c r="P87" s="10">
        <v>0</v>
      </c>
      <c r="Q87" s="10">
        <v>0</v>
      </c>
      <c r="R87" s="12">
        <v>22.666</v>
      </c>
    </row>
    <row r="88" spans="1:18" ht="16" x14ac:dyDescent="0.2">
      <c r="A88" s="12">
        <v>14</v>
      </c>
      <c r="B88" s="12" t="s">
        <v>159</v>
      </c>
      <c r="C88" s="12" t="s">
        <v>162</v>
      </c>
      <c r="D88" s="12" t="s">
        <v>19</v>
      </c>
      <c r="F88" s="12">
        <v>1</v>
      </c>
      <c r="G88" s="12" t="s">
        <v>20</v>
      </c>
      <c r="H88" s="12">
        <v>14</v>
      </c>
      <c r="I88" t="s">
        <v>20</v>
      </c>
      <c r="J88" t="s">
        <v>163</v>
      </c>
      <c r="K88" t="s">
        <v>22</v>
      </c>
      <c r="L88" s="12" t="s">
        <v>23</v>
      </c>
      <c r="M88" s="10" t="s">
        <v>164</v>
      </c>
      <c r="N88" s="10">
        <v>15.532999999999999</v>
      </c>
      <c r="O88" s="10">
        <v>7.3</v>
      </c>
      <c r="P88" s="10">
        <v>0.7</v>
      </c>
      <c r="Q88" s="10">
        <v>0</v>
      </c>
      <c r="R88" s="12">
        <v>23.533000000000001</v>
      </c>
    </row>
    <row r="89" spans="1:18" ht="16" x14ac:dyDescent="0.2">
      <c r="A89" s="12">
        <v>21</v>
      </c>
      <c r="B89" s="12" t="s">
        <v>159</v>
      </c>
      <c r="C89" s="12" t="s">
        <v>18</v>
      </c>
      <c r="D89" s="12" t="s">
        <v>19</v>
      </c>
      <c r="F89" s="12">
        <v>1</v>
      </c>
      <c r="G89" s="12" t="s">
        <v>20</v>
      </c>
      <c r="H89" s="12">
        <v>21</v>
      </c>
      <c r="I89" t="s">
        <v>20</v>
      </c>
      <c r="J89" t="s">
        <v>165</v>
      </c>
      <c r="K89" t="s">
        <v>35</v>
      </c>
      <c r="L89" s="12" t="s">
        <v>23</v>
      </c>
      <c r="N89" s="10">
        <v>15.733000000000001</v>
      </c>
      <c r="O89" s="10">
        <v>7.1660000000000004</v>
      </c>
      <c r="P89" s="10">
        <v>0</v>
      </c>
      <c r="Q89" s="10">
        <v>0.1</v>
      </c>
      <c r="R89" s="12">
        <v>22.798999999999999</v>
      </c>
    </row>
    <row r="90" spans="1:18" ht="16" x14ac:dyDescent="0.2">
      <c r="A90" s="12">
        <v>26</v>
      </c>
      <c r="B90" s="12" t="s">
        <v>159</v>
      </c>
      <c r="C90" s="12" t="s">
        <v>27</v>
      </c>
      <c r="D90" s="12" t="s">
        <v>19</v>
      </c>
      <c r="F90" s="12">
        <v>1</v>
      </c>
      <c r="G90" s="12" t="s">
        <v>20</v>
      </c>
      <c r="H90" s="12">
        <v>26</v>
      </c>
      <c r="I90" t="s">
        <v>20</v>
      </c>
      <c r="J90" t="s">
        <v>166</v>
      </c>
      <c r="K90" t="s">
        <v>31</v>
      </c>
      <c r="L90" s="12" t="s">
        <v>23</v>
      </c>
      <c r="M90" s="10" t="s">
        <v>167</v>
      </c>
      <c r="N90" s="10">
        <v>17.065999999999999</v>
      </c>
      <c r="O90" s="10">
        <v>8.0329999999999995</v>
      </c>
      <c r="P90" s="10">
        <v>1.3</v>
      </c>
      <c r="Q90" s="10">
        <v>0</v>
      </c>
      <c r="R90" s="12">
        <v>26.399000000000001</v>
      </c>
    </row>
    <row r="91" spans="1:18" ht="16" x14ac:dyDescent="0.2">
      <c r="A91" s="12">
        <v>44</v>
      </c>
      <c r="B91" s="12" t="s">
        <v>159</v>
      </c>
      <c r="C91" s="12" t="s">
        <v>27</v>
      </c>
      <c r="D91" s="12" t="s">
        <v>19</v>
      </c>
      <c r="F91" s="12">
        <v>2</v>
      </c>
      <c r="G91" s="12" t="s">
        <v>20</v>
      </c>
      <c r="H91" s="12">
        <v>44</v>
      </c>
      <c r="I91" t="s">
        <v>20</v>
      </c>
      <c r="J91" t="s">
        <v>168</v>
      </c>
      <c r="K91" t="s">
        <v>26</v>
      </c>
      <c r="L91" s="12" t="s">
        <v>23</v>
      </c>
      <c r="N91" s="10">
        <v>16.866</v>
      </c>
      <c r="O91" s="10">
        <v>7.8330000000000002</v>
      </c>
      <c r="P91" s="10">
        <v>1.3</v>
      </c>
      <c r="Q91" s="10">
        <v>0</v>
      </c>
      <c r="R91" s="12">
        <v>25.998999999999999</v>
      </c>
    </row>
    <row r="92" spans="1:18" ht="16" x14ac:dyDescent="0.2">
      <c r="A92" s="12">
        <v>27</v>
      </c>
      <c r="B92" s="12" t="s">
        <v>159</v>
      </c>
      <c r="C92" s="12" t="s">
        <v>27</v>
      </c>
      <c r="D92" s="12" t="s">
        <v>19</v>
      </c>
      <c r="F92" s="12">
        <v>3</v>
      </c>
      <c r="G92" s="12" t="s">
        <v>20</v>
      </c>
      <c r="H92" s="12">
        <v>27</v>
      </c>
      <c r="I92" t="s">
        <v>20</v>
      </c>
      <c r="J92" t="s">
        <v>169</v>
      </c>
      <c r="K92" t="s">
        <v>31</v>
      </c>
      <c r="L92" s="12" t="s">
        <v>23</v>
      </c>
      <c r="M92" s="10" t="s">
        <v>170</v>
      </c>
      <c r="N92" s="10">
        <v>16.265999999999998</v>
      </c>
      <c r="O92" s="10">
        <v>8.3000000000000007</v>
      </c>
      <c r="P92" s="10">
        <v>1.3</v>
      </c>
      <c r="Q92" s="10">
        <v>0</v>
      </c>
      <c r="R92" s="12">
        <v>25.866</v>
      </c>
    </row>
    <row r="93" spans="1:18" ht="16" x14ac:dyDescent="0.2">
      <c r="A93" s="12">
        <v>24</v>
      </c>
      <c r="B93" s="12" t="s">
        <v>159</v>
      </c>
      <c r="C93" s="12" t="s">
        <v>27</v>
      </c>
      <c r="D93" s="12" t="s">
        <v>19</v>
      </c>
      <c r="F93" s="12">
        <v>4</v>
      </c>
      <c r="G93" s="12" t="s">
        <v>20</v>
      </c>
      <c r="H93" s="12">
        <v>24</v>
      </c>
      <c r="I93" t="s">
        <v>20</v>
      </c>
      <c r="J93" t="s">
        <v>171</v>
      </c>
      <c r="K93" t="s">
        <v>35</v>
      </c>
      <c r="L93" s="12" t="s">
        <v>23</v>
      </c>
      <c r="N93" s="10">
        <v>16.065999999999999</v>
      </c>
      <c r="O93" s="10">
        <v>7.633</v>
      </c>
      <c r="P93" s="10">
        <v>1.3</v>
      </c>
      <c r="Q93" s="10">
        <v>0</v>
      </c>
      <c r="R93" s="12">
        <v>24.998999999999999</v>
      </c>
    </row>
    <row r="94" spans="1:18" ht="16" x14ac:dyDescent="0.2">
      <c r="A94" s="12">
        <v>38</v>
      </c>
      <c r="B94" s="12" t="s">
        <v>159</v>
      </c>
      <c r="C94" s="12" t="s">
        <v>27</v>
      </c>
      <c r="D94" s="12" t="s">
        <v>19</v>
      </c>
      <c r="F94" s="12">
        <v>5</v>
      </c>
      <c r="G94" s="12" t="s">
        <v>20</v>
      </c>
      <c r="H94" s="12">
        <v>38</v>
      </c>
      <c r="I94" t="s">
        <v>20</v>
      </c>
      <c r="J94" t="s">
        <v>172</v>
      </c>
      <c r="K94" t="s">
        <v>26</v>
      </c>
      <c r="L94" s="12" t="s">
        <v>23</v>
      </c>
      <c r="N94" s="10">
        <v>16.332999999999998</v>
      </c>
      <c r="O94" s="10">
        <v>7.3</v>
      </c>
      <c r="P94" s="10">
        <v>1.3</v>
      </c>
      <c r="Q94" s="10">
        <v>0</v>
      </c>
      <c r="R94" s="12">
        <v>24.933</v>
      </c>
    </row>
    <row r="95" spans="1:18" ht="16" x14ac:dyDescent="0.2">
      <c r="A95" s="12">
        <v>42</v>
      </c>
      <c r="B95" s="12" t="s">
        <v>159</v>
      </c>
      <c r="C95" s="12" t="s">
        <v>27</v>
      </c>
      <c r="D95" s="12" t="s">
        <v>19</v>
      </c>
      <c r="F95" s="12">
        <v>6</v>
      </c>
      <c r="G95" s="12" t="s">
        <v>20</v>
      </c>
      <c r="H95" s="12">
        <v>42</v>
      </c>
      <c r="I95" t="s">
        <v>20</v>
      </c>
      <c r="J95" t="s">
        <v>173</v>
      </c>
      <c r="K95" t="s">
        <v>26</v>
      </c>
      <c r="L95" s="12" t="s">
        <v>23</v>
      </c>
      <c r="N95" s="10">
        <v>16.466000000000001</v>
      </c>
      <c r="O95" s="10">
        <v>7.1</v>
      </c>
      <c r="P95" s="10">
        <v>1.3</v>
      </c>
      <c r="Q95" s="10">
        <v>0</v>
      </c>
      <c r="R95" s="12">
        <v>24.866</v>
      </c>
    </row>
    <row r="96" spans="1:18" ht="16" x14ac:dyDescent="0.2">
      <c r="A96" s="12">
        <v>41</v>
      </c>
      <c r="B96" s="12" t="s">
        <v>159</v>
      </c>
      <c r="C96" s="12" t="s">
        <v>27</v>
      </c>
      <c r="D96" s="12" t="s">
        <v>19</v>
      </c>
      <c r="F96" s="12">
        <v>7</v>
      </c>
      <c r="G96" s="12" t="s">
        <v>20</v>
      </c>
      <c r="H96" s="12">
        <v>41</v>
      </c>
      <c r="I96" t="s">
        <v>20</v>
      </c>
      <c r="J96" t="s">
        <v>174</v>
      </c>
      <c r="K96" t="s">
        <v>26</v>
      </c>
      <c r="L96" s="12" t="s">
        <v>23</v>
      </c>
      <c r="N96" s="10">
        <v>16.265999999999998</v>
      </c>
      <c r="O96" s="10">
        <v>7.3</v>
      </c>
      <c r="P96" s="10">
        <v>1.3</v>
      </c>
      <c r="Q96" s="10">
        <v>0</v>
      </c>
      <c r="R96" s="12">
        <v>24.866</v>
      </c>
    </row>
    <row r="97" spans="1:18" ht="16" x14ac:dyDescent="0.2">
      <c r="A97" s="12">
        <v>45</v>
      </c>
      <c r="B97" s="12" t="s">
        <v>159</v>
      </c>
      <c r="C97" s="12" t="s">
        <v>27</v>
      </c>
      <c r="D97" s="12" t="s">
        <v>19</v>
      </c>
      <c r="F97" s="12">
        <v>8</v>
      </c>
      <c r="G97" s="12" t="s">
        <v>20</v>
      </c>
      <c r="H97" s="12">
        <v>45</v>
      </c>
      <c r="I97" t="s">
        <v>20</v>
      </c>
      <c r="J97" t="s">
        <v>175</v>
      </c>
      <c r="K97" t="s">
        <v>26</v>
      </c>
      <c r="L97" s="12" t="s">
        <v>23</v>
      </c>
      <c r="N97" s="10">
        <v>16.265999999999998</v>
      </c>
      <c r="O97" s="10">
        <v>7.133</v>
      </c>
      <c r="P97" s="10">
        <v>1.3</v>
      </c>
      <c r="Q97" s="10">
        <v>0</v>
      </c>
      <c r="R97" s="12">
        <v>24.699000000000002</v>
      </c>
    </row>
    <row r="98" spans="1:18" ht="16" x14ac:dyDescent="0.2">
      <c r="A98" s="12">
        <v>17</v>
      </c>
      <c r="B98" s="12" t="s">
        <v>159</v>
      </c>
      <c r="C98" s="12" t="s">
        <v>27</v>
      </c>
      <c r="D98" s="12" t="s">
        <v>19</v>
      </c>
      <c r="F98" s="12">
        <v>9</v>
      </c>
      <c r="G98" s="12" t="s">
        <v>20</v>
      </c>
      <c r="H98" s="12">
        <v>17</v>
      </c>
      <c r="I98" t="s">
        <v>20</v>
      </c>
      <c r="J98" t="s">
        <v>176</v>
      </c>
      <c r="K98" t="s">
        <v>35</v>
      </c>
      <c r="L98" s="12" t="s">
        <v>23</v>
      </c>
      <c r="N98" s="10">
        <v>15.666</v>
      </c>
      <c r="O98" s="10">
        <v>7.6660000000000004</v>
      </c>
      <c r="P98" s="10">
        <v>1.3</v>
      </c>
      <c r="Q98" s="10">
        <v>0</v>
      </c>
      <c r="R98" s="12">
        <v>24.632000000000001</v>
      </c>
    </row>
    <row r="99" spans="1:18" ht="16" x14ac:dyDescent="0.2">
      <c r="A99" s="12">
        <v>12</v>
      </c>
      <c r="B99" s="12" t="s">
        <v>159</v>
      </c>
      <c r="C99" s="12" t="s">
        <v>27</v>
      </c>
      <c r="D99" s="12" t="s">
        <v>19</v>
      </c>
      <c r="F99" s="12">
        <v>10</v>
      </c>
      <c r="G99" s="12" t="s">
        <v>20</v>
      </c>
      <c r="H99" s="12">
        <v>12</v>
      </c>
      <c r="I99" t="s">
        <v>20</v>
      </c>
      <c r="J99" t="s">
        <v>177</v>
      </c>
      <c r="K99" t="s">
        <v>37</v>
      </c>
      <c r="L99" s="12" t="s">
        <v>23</v>
      </c>
      <c r="M99" s="10" t="s">
        <v>178</v>
      </c>
      <c r="N99" s="10">
        <v>16.332999999999998</v>
      </c>
      <c r="O99" s="10">
        <v>7.1</v>
      </c>
      <c r="P99" s="10">
        <v>0.7</v>
      </c>
      <c r="Q99" s="10">
        <v>0</v>
      </c>
      <c r="R99" s="12">
        <v>24.132999999999999</v>
      </c>
    </row>
    <row r="100" spans="1:18" ht="16" x14ac:dyDescent="0.2">
      <c r="A100" s="12">
        <v>1</v>
      </c>
      <c r="B100" s="12" t="s">
        <v>159</v>
      </c>
      <c r="C100" s="12" t="s">
        <v>27</v>
      </c>
      <c r="D100" s="12" t="s">
        <v>19</v>
      </c>
      <c r="F100" s="12">
        <v>11</v>
      </c>
      <c r="G100" s="12" t="s">
        <v>20</v>
      </c>
      <c r="H100" s="12">
        <v>1</v>
      </c>
      <c r="I100" t="s">
        <v>20</v>
      </c>
      <c r="J100" t="s">
        <v>179</v>
      </c>
      <c r="K100" t="s">
        <v>29</v>
      </c>
      <c r="L100" s="12" t="s">
        <v>23</v>
      </c>
      <c r="N100" s="10">
        <v>16.065999999999999</v>
      </c>
      <c r="O100" s="10">
        <v>7</v>
      </c>
      <c r="P100" s="10">
        <v>0.7</v>
      </c>
      <c r="Q100" s="10">
        <v>0</v>
      </c>
      <c r="R100" s="12">
        <v>23.765999999999998</v>
      </c>
    </row>
    <row r="101" spans="1:18" ht="16" x14ac:dyDescent="0.2">
      <c r="A101" s="12">
        <v>37</v>
      </c>
      <c r="B101" s="12" t="s">
        <v>159</v>
      </c>
      <c r="C101" s="12" t="s">
        <v>27</v>
      </c>
      <c r="D101" s="12" t="s">
        <v>19</v>
      </c>
      <c r="F101" s="12">
        <v>12</v>
      </c>
      <c r="G101" s="12" t="s">
        <v>20</v>
      </c>
      <c r="H101" s="12">
        <v>37</v>
      </c>
      <c r="I101" t="s">
        <v>20</v>
      </c>
      <c r="J101" t="s">
        <v>180</v>
      </c>
      <c r="K101" t="s">
        <v>26</v>
      </c>
      <c r="L101" s="12" t="s">
        <v>23</v>
      </c>
      <c r="N101" s="10">
        <v>16</v>
      </c>
      <c r="O101" s="10">
        <v>7</v>
      </c>
      <c r="P101" s="10">
        <v>0.7</v>
      </c>
      <c r="Q101" s="10">
        <v>0</v>
      </c>
      <c r="R101" s="12">
        <v>23.7</v>
      </c>
    </row>
    <row r="102" spans="1:18" ht="16" x14ac:dyDescent="0.2">
      <c r="A102" s="12">
        <v>5</v>
      </c>
      <c r="B102" s="12" t="s">
        <v>159</v>
      </c>
      <c r="C102" s="12" t="s">
        <v>27</v>
      </c>
      <c r="D102" s="12" t="s">
        <v>19</v>
      </c>
      <c r="F102" s="12">
        <v>13</v>
      </c>
      <c r="G102" s="12" t="s">
        <v>20</v>
      </c>
      <c r="H102" s="12">
        <v>5</v>
      </c>
      <c r="I102" t="s">
        <v>20</v>
      </c>
      <c r="J102" t="s">
        <v>181</v>
      </c>
      <c r="K102" t="s">
        <v>29</v>
      </c>
      <c r="L102" s="12" t="s">
        <v>23</v>
      </c>
      <c r="N102" s="10">
        <v>15.8</v>
      </c>
      <c r="O102" s="10">
        <v>6.9660000000000002</v>
      </c>
      <c r="P102" s="10">
        <v>0.7</v>
      </c>
      <c r="Q102" s="10">
        <v>0.3</v>
      </c>
      <c r="R102" s="12">
        <v>23.166</v>
      </c>
    </row>
    <row r="103" spans="1:18" ht="16" x14ac:dyDescent="0.2">
      <c r="A103" s="12">
        <v>6</v>
      </c>
      <c r="B103" s="12" t="s">
        <v>159</v>
      </c>
      <c r="C103" s="12" t="s">
        <v>27</v>
      </c>
      <c r="D103" s="12" t="s">
        <v>19</v>
      </c>
      <c r="F103" s="12">
        <v>14</v>
      </c>
      <c r="G103" s="12" t="s">
        <v>20</v>
      </c>
      <c r="H103" s="12">
        <v>6</v>
      </c>
      <c r="I103" t="s">
        <v>20</v>
      </c>
      <c r="J103" t="s">
        <v>182</v>
      </c>
      <c r="K103" t="s">
        <v>41</v>
      </c>
      <c r="L103" s="12" t="s">
        <v>23</v>
      </c>
      <c r="M103" s="10" t="s">
        <v>183</v>
      </c>
      <c r="N103" s="10">
        <v>15.733000000000001</v>
      </c>
      <c r="O103" s="10">
        <v>7.1660000000000004</v>
      </c>
      <c r="P103" s="10">
        <v>0.1</v>
      </c>
      <c r="Q103" s="10">
        <v>0</v>
      </c>
      <c r="R103" s="12">
        <v>22.998999999999999</v>
      </c>
    </row>
    <row r="104" spans="1:18" ht="16" x14ac:dyDescent="0.2">
      <c r="A104" s="12">
        <v>0</v>
      </c>
      <c r="B104" s="12" t="s">
        <v>159</v>
      </c>
      <c r="C104" s="12" t="s">
        <v>27</v>
      </c>
      <c r="D104" s="12" t="s">
        <v>19</v>
      </c>
      <c r="F104" s="12">
        <v>15</v>
      </c>
      <c r="G104" s="12" t="s">
        <v>20</v>
      </c>
      <c r="H104" s="12">
        <v>0</v>
      </c>
      <c r="I104" t="s">
        <v>20</v>
      </c>
      <c r="J104" t="s">
        <v>184</v>
      </c>
      <c r="K104" t="s">
        <v>29</v>
      </c>
      <c r="L104" s="12" t="s">
        <v>23</v>
      </c>
      <c r="N104" s="10">
        <v>15.733000000000001</v>
      </c>
      <c r="O104" s="10">
        <v>7</v>
      </c>
      <c r="P104" s="10">
        <v>0.1</v>
      </c>
      <c r="Q104" s="10">
        <v>0</v>
      </c>
      <c r="R104" s="12">
        <v>22.832999999999998</v>
      </c>
    </row>
    <row r="105" spans="1:18" ht="16" x14ac:dyDescent="0.2">
      <c r="A105" s="12">
        <v>15</v>
      </c>
      <c r="B105" s="12" t="s">
        <v>159</v>
      </c>
      <c r="C105" s="12" t="s">
        <v>27</v>
      </c>
      <c r="D105" s="12" t="s">
        <v>19</v>
      </c>
      <c r="F105" s="12">
        <v>16</v>
      </c>
      <c r="G105" s="12" t="s">
        <v>20</v>
      </c>
      <c r="H105" s="12">
        <v>15</v>
      </c>
      <c r="I105" t="s">
        <v>20</v>
      </c>
      <c r="J105" t="s">
        <v>185</v>
      </c>
      <c r="K105" t="s">
        <v>22</v>
      </c>
      <c r="L105" s="12" t="s">
        <v>23</v>
      </c>
      <c r="M105" s="10" t="s">
        <v>186</v>
      </c>
      <c r="N105" s="10">
        <v>15.866</v>
      </c>
      <c r="O105" s="10">
        <v>6.8659999999999997</v>
      </c>
      <c r="P105" s="10">
        <v>0.1</v>
      </c>
      <c r="Q105" s="10">
        <v>0</v>
      </c>
      <c r="R105" s="12">
        <v>22.832000000000001</v>
      </c>
    </row>
    <row r="106" spans="1:18" ht="16" x14ac:dyDescent="0.2">
      <c r="A106" s="12">
        <v>30</v>
      </c>
      <c r="B106" s="12" t="s">
        <v>159</v>
      </c>
      <c r="C106" s="12" t="s">
        <v>27</v>
      </c>
      <c r="D106" s="12" t="s">
        <v>19</v>
      </c>
      <c r="F106" s="12">
        <v>17</v>
      </c>
      <c r="G106" s="12" t="s">
        <v>20</v>
      </c>
      <c r="H106" s="12">
        <v>30</v>
      </c>
      <c r="I106" t="s">
        <v>20</v>
      </c>
      <c r="J106" t="s">
        <v>187</v>
      </c>
      <c r="K106" t="s">
        <v>53</v>
      </c>
      <c r="L106" s="12" t="s">
        <v>23</v>
      </c>
      <c r="N106" s="10">
        <v>15.333</v>
      </c>
      <c r="O106" s="10">
        <v>6.633</v>
      </c>
      <c r="P106" s="10">
        <v>0.7</v>
      </c>
      <c r="Q106" s="10">
        <v>0.1</v>
      </c>
      <c r="R106" s="12">
        <v>22.565999999999999</v>
      </c>
    </row>
    <row r="107" spans="1:18" ht="16" x14ac:dyDescent="0.2">
      <c r="A107" s="12">
        <v>10</v>
      </c>
      <c r="B107" s="12" t="s">
        <v>159</v>
      </c>
      <c r="C107" s="12" t="s">
        <v>27</v>
      </c>
      <c r="D107" s="12" t="s">
        <v>19</v>
      </c>
      <c r="F107" s="12">
        <v>18</v>
      </c>
      <c r="G107" s="12" t="s">
        <v>20</v>
      </c>
      <c r="H107" s="12">
        <v>10</v>
      </c>
      <c r="I107" t="s">
        <v>20</v>
      </c>
      <c r="J107" t="s">
        <v>188</v>
      </c>
      <c r="K107" t="s">
        <v>41</v>
      </c>
      <c r="L107" s="12" t="s">
        <v>23</v>
      </c>
      <c r="M107" s="10" t="s">
        <v>189</v>
      </c>
      <c r="N107" s="10">
        <v>15.266</v>
      </c>
      <c r="O107" s="10">
        <v>6.3659999999999997</v>
      </c>
      <c r="P107" s="10">
        <v>0.7</v>
      </c>
      <c r="Q107" s="10">
        <v>0</v>
      </c>
      <c r="R107" s="12">
        <v>22.332000000000001</v>
      </c>
    </row>
    <row r="108" spans="1:18" ht="16" x14ac:dyDescent="0.2">
      <c r="A108" s="12">
        <v>8</v>
      </c>
      <c r="B108" s="12" t="s">
        <v>159</v>
      </c>
      <c r="C108" s="12" t="s">
        <v>27</v>
      </c>
      <c r="D108" s="12" t="s">
        <v>19</v>
      </c>
      <c r="F108" s="12">
        <v>19</v>
      </c>
      <c r="G108" s="12" t="s">
        <v>20</v>
      </c>
      <c r="H108" s="12">
        <v>8</v>
      </c>
      <c r="I108" t="s">
        <v>20</v>
      </c>
      <c r="J108" t="s">
        <v>190</v>
      </c>
      <c r="K108" t="s">
        <v>41</v>
      </c>
      <c r="L108" s="12" t="s">
        <v>23</v>
      </c>
      <c r="M108" s="10" t="s">
        <v>191</v>
      </c>
      <c r="N108" s="10">
        <v>15.066000000000001</v>
      </c>
      <c r="O108" s="10">
        <v>6.633</v>
      </c>
      <c r="P108" s="10">
        <v>0.1</v>
      </c>
      <c r="Q108" s="10">
        <v>0</v>
      </c>
      <c r="R108" s="12">
        <v>21.798999999999999</v>
      </c>
    </row>
    <row r="109" spans="1:18" ht="16" x14ac:dyDescent="0.2">
      <c r="A109" s="12">
        <v>36</v>
      </c>
      <c r="B109" s="12" t="s">
        <v>159</v>
      </c>
      <c r="C109" s="12" t="s">
        <v>27</v>
      </c>
      <c r="D109" s="12" t="s">
        <v>19</v>
      </c>
      <c r="F109" s="12">
        <v>20</v>
      </c>
      <c r="G109" s="12" t="s">
        <v>20</v>
      </c>
      <c r="H109" s="12">
        <v>36</v>
      </c>
      <c r="I109" t="s">
        <v>20</v>
      </c>
      <c r="J109" t="s">
        <v>192</v>
      </c>
      <c r="K109" t="s">
        <v>70</v>
      </c>
      <c r="L109" s="12" t="s">
        <v>23</v>
      </c>
      <c r="M109" s="10" t="s">
        <v>193</v>
      </c>
      <c r="N109" s="10">
        <v>14.333</v>
      </c>
      <c r="O109" s="10">
        <v>6.3659999999999997</v>
      </c>
      <c r="P109" s="10">
        <v>0</v>
      </c>
      <c r="Q109" s="10">
        <v>0.3</v>
      </c>
      <c r="R109" s="12">
        <v>20.399000000000001</v>
      </c>
    </row>
    <row r="110" spans="1:18" ht="16" x14ac:dyDescent="0.2">
      <c r="A110" s="12">
        <v>31</v>
      </c>
      <c r="B110" s="12" t="s">
        <v>159</v>
      </c>
      <c r="C110" s="12" t="s">
        <v>27</v>
      </c>
      <c r="D110" s="12" t="s">
        <v>19</v>
      </c>
      <c r="F110" s="12">
        <v>21</v>
      </c>
      <c r="G110" s="12" t="s">
        <v>20</v>
      </c>
      <c r="H110" s="12">
        <v>31</v>
      </c>
      <c r="I110" t="s">
        <v>20</v>
      </c>
      <c r="J110" t="s">
        <v>194</v>
      </c>
      <c r="K110" t="s">
        <v>70</v>
      </c>
      <c r="L110" s="12" t="s">
        <v>23</v>
      </c>
      <c r="M110" s="10">
        <v>96706</v>
      </c>
      <c r="N110" s="10">
        <v>13.333</v>
      </c>
      <c r="O110" s="10">
        <v>6.3330000000000002</v>
      </c>
      <c r="P110" s="10">
        <v>0.1</v>
      </c>
      <c r="Q110" s="10">
        <v>0</v>
      </c>
      <c r="R110" s="12">
        <v>19.765999999999998</v>
      </c>
    </row>
    <row r="111" spans="1:18" ht="16" x14ac:dyDescent="0.2">
      <c r="A111" s="12">
        <v>34</v>
      </c>
      <c r="B111" s="12" t="s">
        <v>159</v>
      </c>
      <c r="C111" s="12" t="s">
        <v>27</v>
      </c>
      <c r="D111" s="12" t="s">
        <v>19</v>
      </c>
      <c r="F111" s="12">
        <v>22</v>
      </c>
      <c r="G111" s="12" t="s">
        <v>20</v>
      </c>
      <c r="H111" s="12">
        <v>34</v>
      </c>
      <c r="I111" t="s">
        <v>20</v>
      </c>
      <c r="J111" t="s">
        <v>195</v>
      </c>
      <c r="K111" t="s">
        <v>70</v>
      </c>
      <c r="L111" s="12" t="s">
        <v>23</v>
      </c>
      <c r="M111" s="10">
        <v>118665</v>
      </c>
      <c r="N111" s="10">
        <v>12.666</v>
      </c>
      <c r="O111" s="10">
        <v>5.7329999999999997</v>
      </c>
      <c r="P111" s="10">
        <v>0</v>
      </c>
      <c r="Q111" s="10">
        <v>1.5</v>
      </c>
      <c r="R111" s="12">
        <v>16.899000000000001</v>
      </c>
    </row>
    <row r="112" spans="1:18" ht="16" x14ac:dyDescent="0.2">
      <c r="A112" s="12">
        <v>28</v>
      </c>
      <c r="B112" s="12" t="s">
        <v>159</v>
      </c>
      <c r="C112" s="12" t="s">
        <v>74</v>
      </c>
      <c r="D112" s="12" t="s">
        <v>19</v>
      </c>
      <c r="F112" s="12">
        <v>1</v>
      </c>
      <c r="G112" s="12" t="s">
        <v>20</v>
      </c>
      <c r="H112" s="12">
        <v>28</v>
      </c>
      <c r="I112" t="s">
        <v>20</v>
      </c>
      <c r="J112" t="s">
        <v>196</v>
      </c>
      <c r="K112" t="s">
        <v>31</v>
      </c>
      <c r="L112" s="12" t="s">
        <v>23</v>
      </c>
      <c r="M112" s="10" t="s">
        <v>197</v>
      </c>
      <c r="N112" s="10">
        <v>16.666</v>
      </c>
      <c r="O112" s="10">
        <v>7.6</v>
      </c>
      <c r="P112" s="10">
        <v>1.3</v>
      </c>
      <c r="Q112" s="10">
        <v>0</v>
      </c>
      <c r="R112" s="12">
        <v>25.565999999999999</v>
      </c>
    </row>
    <row r="113" spans="1:18" ht="16" x14ac:dyDescent="0.2">
      <c r="A113" s="12">
        <v>25</v>
      </c>
      <c r="B113" s="12" t="s">
        <v>159</v>
      </c>
      <c r="C113" s="12" t="s">
        <v>74</v>
      </c>
      <c r="D113" s="12" t="s">
        <v>19</v>
      </c>
      <c r="F113" s="12">
        <v>2</v>
      </c>
      <c r="G113" s="12" t="s">
        <v>20</v>
      </c>
      <c r="H113" s="12">
        <v>25</v>
      </c>
      <c r="I113" t="s">
        <v>20</v>
      </c>
      <c r="J113" t="s">
        <v>198</v>
      </c>
      <c r="K113" t="s">
        <v>31</v>
      </c>
      <c r="L113" s="12" t="s">
        <v>23</v>
      </c>
      <c r="M113" s="10" t="s">
        <v>199</v>
      </c>
      <c r="N113" s="10">
        <v>16.866</v>
      </c>
      <c r="O113" s="10">
        <v>7.5330000000000004</v>
      </c>
      <c r="P113" s="10">
        <v>0.7</v>
      </c>
      <c r="Q113" s="10">
        <v>0</v>
      </c>
      <c r="R113" s="12">
        <v>25.099</v>
      </c>
    </row>
    <row r="114" spans="1:18" ht="16" x14ac:dyDescent="0.2">
      <c r="A114" s="12">
        <v>43</v>
      </c>
      <c r="B114" s="12" t="s">
        <v>159</v>
      </c>
      <c r="C114" s="12" t="s">
        <v>74</v>
      </c>
      <c r="D114" s="12" t="s">
        <v>19</v>
      </c>
      <c r="F114" s="12">
        <v>3</v>
      </c>
      <c r="G114" s="12" t="s">
        <v>20</v>
      </c>
      <c r="H114" s="12">
        <v>43</v>
      </c>
      <c r="I114" t="s">
        <v>20</v>
      </c>
      <c r="J114" t="s">
        <v>200</v>
      </c>
      <c r="K114" t="s">
        <v>26</v>
      </c>
      <c r="L114" s="12" t="s">
        <v>23</v>
      </c>
      <c r="N114" s="10">
        <v>16.666</v>
      </c>
      <c r="O114" s="10">
        <v>7.5</v>
      </c>
      <c r="P114" s="10">
        <v>0.7</v>
      </c>
      <c r="Q114" s="10">
        <v>0</v>
      </c>
      <c r="R114" s="12">
        <v>24.866</v>
      </c>
    </row>
    <row r="115" spans="1:18" ht="16" x14ac:dyDescent="0.2">
      <c r="A115" s="12">
        <v>3</v>
      </c>
      <c r="B115" s="12" t="s">
        <v>159</v>
      </c>
      <c r="C115" s="12" t="s">
        <v>74</v>
      </c>
      <c r="D115" s="12" t="s">
        <v>19</v>
      </c>
      <c r="F115" s="12">
        <v>4</v>
      </c>
      <c r="G115" s="12" t="s">
        <v>20</v>
      </c>
      <c r="H115" s="12">
        <v>3</v>
      </c>
      <c r="I115" t="s">
        <v>20</v>
      </c>
      <c r="J115" t="s">
        <v>201</v>
      </c>
      <c r="K115" t="s">
        <v>29</v>
      </c>
      <c r="L115" s="12" t="s">
        <v>23</v>
      </c>
      <c r="N115" s="10">
        <v>16.332999999999998</v>
      </c>
      <c r="O115" s="10">
        <v>7.3659999999999997</v>
      </c>
      <c r="P115" s="10">
        <v>0.7</v>
      </c>
      <c r="Q115" s="10">
        <v>0.3</v>
      </c>
      <c r="R115" s="12">
        <v>24.099</v>
      </c>
    </row>
    <row r="116" spans="1:18" ht="16" x14ac:dyDescent="0.2">
      <c r="A116" s="12">
        <v>20</v>
      </c>
      <c r="B116" s="12" t="s">
        <v>159</v>
      </c>
      <c r="C116" s="12" t="s">
        <v>74</v>
      </c>
      <c r="D116" s="12" t="s">
        <v>19</v>
      </c>
      <c r="F116" s="12">
        <v>5</v>
      </c>
      <c r="G116" s="12" t="s">
        <v>20</v>
      </c>
      <c r="H116" s="12">
        <v>20</v>
      </c>
      <c r="I116" t="s">
        <v>20</v>
      </c>
      <c r="J116" t="s">
        <v>202</v>
      </c>
      <c r="K116" t="s">
        <v>35</v>
      </c>
      <c r="L116" s="12" t="s">
        <v>23</v>
      </c>
      <c r="N116" s="10">
        <v>16.399999999999999</v>
      </c>
      <c r="O116" s="10">
        <v>7.4</v>
      </c>
      <c r="P116" s="10">
        <v>0.1</v>
      </c>
      <c r="Q116" s="10">
        <v>0</v>
      </c>
      <c r="R116" s="12">
        <v>23.9</v>
      </c>
    </row>
    <row r="117" spans="1:18" ht="16" x14ac:dyDescent="0.2">
      <c r="A117" s="12">
        <v>29</v>
      </c>
      <c r="B117" s="12" t="s">
        <v>159</v>
      </c>
      <c r="C117" s="12" t="s">
        <v>74</v>
      </c>
      <c r="D117" s="12" t="s">
        <v>19</v>
      </c>
      <c r="F117" s="12">
        <v>6</v>
      </c>
      <c r="G117" s="12" t="s">
        <v>20</v>
      </c>
      <c r="H117" s="12">
        <v>29</v>
      </c>
      <c r="I117" t="s">
        <v>20</v>
      </c>
      <c r="J117" t="s">
        <v>203</v>
      </c>
      <c r="K117" t="s">
        <v>53</v>
      </c>
      <c r="L117" s="12" t="s">
        <v>23</v>
      </c>
      <c r="N117" s="10">
        <v>15.933</v>
      </c>
      <c r="O117" s="10">
        <v>7.266</v>
      </c>
      <c r="P117" s="10">
        <v>0.7</v>
      </c>
      <c r="Q117" s="10">
        <v>0</v>
      </c>
      <c r="R117" s="12">
        <v>23.899000000000001</v>
      </c>
    </row>
    <row r="118" spans="1:18" ht="16" x14ac:dyDescent="0.2">
      <c r="A118" s="12">
        <v>23</v>
      </c>
      <c r="B118" s="12" t="s">
        <v>159</v>
      </c>
      <c r="C118" s="12" t="s">
        <v>74</v>
      </c>
      <c r="D118" s="12" t="s">
        <v>19</v>
      </c>
      <c r="F118" s="12">
        <v>7</v>
      </c>
      <c r="G118" s="12" t="s">
        <v>20</v>
      </c>
      <c r="H118" s="12">
        <v>23</v>
      </c>
      <c r="I118" t="s">
        <v>20</v>
      </c>
      <c r="J118" t="s">
        <v>204</v>
      </c>
      <c r="K118" t="s">
        <v>35</v>
      </c>
      <c r="L118" s="12" t="s">
        <v>23</v>
      </c>
      <c r="N118" s="10">
        <v>16.132999999999999</v>
      </c>
      <c r="O118" s="10">
        <v>7.5</v>
      </c>
      <c r="P118" s="10">
        <v>0.1</v>
      </c>
      <c r="Q118" s="10">
        <v>0</v>
      </c>
      <c r="R118" s="12">
        <v>23.733000000000001</v>
      </c>
    </row>
    <row r="119" spans="1:18" ht="16" x14ac:dyDescent="0.2">
      <c r="A119" s="12">
        <v>40</v>
      </c>
      <c r="B119" s="12" t="s">
        <v>159</v>
      </c>
      <c r="C119" s="12" t="s">
        <v>74</v>
      </c>
      <c r="D119" s="12" t="s">
        <v>19</v>
      </c>
      <c r="F119" s="12">
        <v>8</v>
      </c>
      <c r="G119" s="12" t="s">
        <v>20</v>
      </c>
      <c r="H119" s="12">
        <v>40</v>
      </c>
      <c r="I119" t="s">
        <v>20</v>
      </c>
      <c r="J119" t="s">
        <v>205</v>
      </c>
      <c r="K119" t="s">
        <v>26</v>
      </c>
      <c r="L119" s="12" t="s">
        <v>23</v>
      </c>
      <c r="N119" s="10">
        <v>16.2</v>
      </c>
      <c r="O119" s="10">
        <v>7.2</v>
      </c>
      <c r="P119" s="10">
        <v>0.1</v>
      </c>
      <c r="Q119" s="10">
        <v>0</v>
      </c>
      <c r="R119" s="12">
        <v>23.5</v>
      </c>
    </row>
    <row r="120" spans="1:18" ht="16" x14ac:dyDescent="0.2">
      <c r="A120" s="12">
        <v>22</v>
      </c>
      <c r="B120" s="12" t="s">
        <v>159</v>
      </c>
      <c r="C120" s="12" t="s">
        <v>74</v>
      </c>
      <c r="D120" s="12" t="s">
        <v>19</v>
      </c>
      <c r="F120" s="12">
        <v>9</v>
      </c>
      <c r="G120" s="12" t="s">
        <v>20</v>
      </c>
      <c r="H120" s="12">
        <v>22</v>
      </c>
      <c r="I120" t="s">
        <v>20</v>
      </c>
      <c r="J120" t="s">
        <v>206</v>
      </c>
      <c r="K120" t="s">
        <v>35</v>
      </c>
      <c r="L120" s="12" t="s">
        <v>23</v>
      </c>
      <c r="N120" s="10">
        <v>16.132999999999999</v>
      </c>
      <c r="O120" s="10">
        <v>7.133</v>
      </c>
      <c r="P120" s="10">
        <v>0.1</v>
      </c>
      <c r="Q120" s="10">
        <v>0</v>
      </c>
      <c r="R120" s="12">
        <v>23.366</v>
      </c>
    </row>
    <row r="121" spans="1:18" ht="16" x14ac:dyDescent="0.2">
      <c r="A121" s="12">
        <v>18</v>
      </c>
      <c r="B121" s="12" t="s">
        <v>159</v>
      </c>
      <c r="C121" s="12" t="s">
        <v>74</v>
      </c>
      <c r="D121" s="12" t="s">
        <v>19</v>
      </c>
      <c r="F121" s="12">
        <v>10</v>
      </c>
      <c r="G121" s="12" t="s">
        <v>20</v>
      </c>
      <c r="H121" s="12">
        <v>18</v>
      </c>
      <c r="I121" t="s">
        <v>20</v>
      </c>
      <c r="J121" t="s">
        <v>207</v>
      </c>
      <c r="K121" t="s">
        <v>35</v>
      </c>
      <c r="L121" s="12" t="s">
        <v>23</v>
      </c>
      <c r="N121" s="10">
        <v>15.733000000000001</v>
      </c>
      <c r="O121" s="10">
        <v>7.1660000000000004</v>
      </c>
      <c r="P121" s="10">
        <v>0.1</v>
      </c>
      <c r="Q121" s="10">
        <v>0</v>
      </c>
      <c r="R121" s="12">
        <v>22.998999999999999</v>
      </c>
    </row>
    <row r="122" spans="1:18" ht="16" x14ac:dyDescent="0.2">
      <c r="A122" s="12">
        <v>19</v>
      </c>
      <c r="B122" s="12" t="s">
        <v>159</v>
      </c>
      <c r="C122" s="12" t="s">
        <v>74</v>
      </c>
      <c r="D122" s="12" t="s">
        <v>19</v>
      </c>
      <c r="F122" s="12">
        <v>11</v>
      </c>
      <c r="G122" s="12" t="s">
        <v>20</v>
      </c>
      <c r="H122" s="12">
        <v>19</v>
      </c>
      <c r="I122" t="s">
        <v>20</v>
      </c>
      <c r="J122" t="s">
        <v>208</v>
      </c>
      <c r="K122" t="s">
        <v>35</v>
      </c>
      <c r="L122" s="12" t="s">
        <v>23</v>
      </c>
      <c r="N122" s="10">
        <v>15.6</v>
      </c>
      <c r="O122" s="10">
        <v>7.2</v>
      </c>
      <c r="P122" s="10">
        <v>0</v>
      </c>
      <c r="Q122" s="10">
        <v>0</v>
      </c>
      <c r="R122" s="12">
        <v>22.8</v>
      </c>
    </row>
    <row r="123" spans="1:18" ht="16" x14ac:dyDescent="0.2">
      <c r="A123" s="12">
        <v>7</v>
      </c>
      <c r="B123" s="12" t="s">
        <v>159</v>
      </c>
      <c r="C123" s="12" t="s">
        <v>74</v>
      </c>
      <c r="D123" s="12" t="s">
        <v>19</v>
      </c>
      <c r="F123" s="12">
        <v>12</v>
      </c>
      <c r="G123" s="12" t="s">
        <v>20</v>
      </c>
      <c r="H123" s="12">
        <v>7</v>
      </c>
      <c r="I123" t="s">
        <v>20</v>
      </c>
      <c r="J123" t="s">
        <v>209</v>
      </c>
      <c r="K123" t="s">
        <v>41</v>
      </c>
      <c r="L123" s="12" t="s">
        <v>23</v>
      </c>
      <c r="M123" s="10" t="s">
        <v>210</v>
      </c>
      <c r="N123" s="10">
        <v>16</v>
      </c>
      <c r="O123" s="10">
        <v>6.9329999999999998</v>
      </c>
      <c r="P123" s="10">
        <v>0.1</v>
      </c>
      <c r="Q123" s="10">
        <v>0.3</v>
      </c>
      <c r="R123" s="12">
        <v>22.733000000000001</v>
      </c>
    </row>
    <row r="124" spans="1:18" ht="16" x14ac:dyDescent="0.2">
      <c r="A124" s="12">
        <v>13</v>
      </c>
      <c r="B124" s="12" t="s">
        <v>159</v>
      </c>
      <c r="C124" s="12" t="s">
        <v>74</v>
      </c>
      <c r="D124" s="12" t="s">
        <v>19</v>
      </c>
      <c r="F124" s="12">
        <v>13</v>
      </c>
      <c r="G124" s="12" t="s">
        <v>20</v>
      </c>
      <c r="H124" s="12">
        <v>13</v>
      </c>
      <c r="I124" t="s">
        <v>20</v>
      </c>
      <c r="J124" t="s">
        <v>211</v>
      </c>
      <c r="K124" t="s">
        <v>37</v>
      </c>
      <c r="L124" s="12" t="s">
        <v>23</v>
      </c>
      <c r="M124" s="10">
        <v>96700</v>
      </c>
      <c r="N124" s="10">
        <v>15.465999999999999</v>
      </c>
      <c r="O124" s="10">
        <v>7.1</v>
      </c>
      <c r="P124" s="10">
        <v>0</v>
      </c>
      <c r="Q124" s="10">
        <v>0</v>
      </c>
      <c r="R124" s="12">
        <v>22.565999999999999</v>
      </c>
    </row>
    <row r="125" spans="1:18" ht="16" x14ac:dyDescent="0.2">
      <c r="A125" s="12">
        <v>11</v>
      </c>
      <c r="B125" s="12" t="s">
        <v>159</v>
      </c>
      <c r="C125" s="12" t="s">
        <v>74</v>
      </c>
      <c r="D125" s="12" t="s">
        <v>19</v>
      </c>
      <c r="F125" s="12">
        <v>14</v>
      </c>
      <c r="G125" s="12" t="s">
        <v>20</v>
      </c>
      <c r="H125" s="12">
        <v>11</v>
      </c>
      <c r="I125" t="s">
        <v>20</v>
      </c>
      <c r="J125" t="s">
        <v>212</v>
      </c>
      <c r="K125" t="s">
        <v>37</v>
      </c>
      <c r="L125" s="12" t="s">
        <v>23</v>
      </c>
      <c r="N125" s="10">
        <v>15.532999999999999</v>
      </c>
      <c r="O125" s="10">
        <v>7.0330000000000004</v>
      </c>
      <c r="P125" s="10">
        <v>0</v>
      </c>
      <c r="Q125" s="10">
        <v>0.3</v>
      </c>
      <c r="R125" s="12">
        <v>22.265999999999998</v>
      </c>
    </row>
    <row r="126" spans="1:18" ht="16" x14ac:dyDescent="0.2">
      <c r="A126" s="12">
        <v>9</v>
      </c>
      <c r="B126" s="12" t="s">
        <v>159</v>
      </c>
      <c r="C126" s="12" t="s">
        <v>74</v>
      </c>
      <c r="D126" s="12" t="s">
        <v>19</v>
      </c>
      <c r="F126" s="12">
        <v>15</v>
      </c>
      <c r="G126" s="12" t="s">
        <v>20</v>
      </c>
      <c r="H126" s="12">
        <v>9</v>
      </c>
      <c r="I126" t="s">
        <v>20</v>
      </c>
      <c r="J126" t="s">
        <v>213</v>
      </c>
      <c r="K126" t="s">
        <v>41</v>
      </c>
      <c r="L126" s="12" t="s">
        <v>23</v>
      </c>
      <c r="M126" s="10" t="s">
        <v>214</v>
      </c>
      <c r="N126" s="10">
        <v>15.4</v>
      </c>
      <c r="O126" s="10">
        <v>7.0659999999999998</v>
      </c>
      <c r="P126" s="10">
        <v>0.1</v>
      </c>
      <c r="Q126" s="10">
        <v>0.3</v>
      </c>
      <c r="R126" s="12">
        <v>22.265999999999998</v>
      </c>
    </row>
    <row r="127" spans="1:18" ht="16" x14ac:dyDescent="0.2">
      <c r="A127" s="12">
        <v>33</v>
      </c>
      <c r="B127" s="12" t="s">
        <v>159</v>
      </c>
      <c r="C127" s="12" t="s">
        <v>74</v>
      </c>
      <c r="D127" s="12" t="s">
        <v>19</v>
      </c>
      <c r="F127" s="12">
        <v>16</v>
      </c>
      <c r="G127" s="12" t="s">
        <v>20</v>
      </c>
      <c r="H127" s="12">
        <v>33</v>
      </c>
      <c r="I127" t="s">
        <v>20</v>
      </c>
      <c r="J127" t="s">
        <v>215</v>
      </c>
      <c r="K127" t="s">
        <v>70</v>
      </c>
      <c r="L127" s="12" t="s">
        <v>23</v>
      </c>
      <c r="M127" s="10">
        <v>118668</v>
      </c>
      <c r="N127" s="10">
        <v>14.866</v>
      </c>
      <c r="O127" s="10">
        <v>6.6660000000000004</v>
      </c>
      <c r="P127" s="10">
        <v>0.7</v>
      </c>
      <c r="Q127" s="10">
        <v>0</v>
      </c>
      <c r="R127" s="12">
        <v>22.231999999999999</v>
      </c>
    </row>
    <row r="128" spans="1:18" ht="16" x14ac:dyDescent="0.2">
      <c r="A128" s="12">
        <v>4</v>
      </c>
      <c r="B128" s="12" t="s">
        <v>159</v>
      </c>
      <c r="C128" s="12" t="s">
        <v>74</v>
      </c>
      <c r="D128" s="12" t="s">
        <v>19</v>
      </c>
      <c r="F128" s="12">
        <v>17</v>
      </c>
      <c r="G128" s="12" t="s">
        <v>20</v>
      </c>
      <c r="H128" s="12">
        <v>4</v>
      </c>
      <c r="I128" t="s">
        <v>20</v>
      </c>
      <c r="J128" t="s">
        <v>216</v>
      </c>
      <c r="K128" t="s">
        <v>29</v>
      </c>
      <c r="L128" s="12" t="s">
        <v>23</v>
      </c>
      <c r="N128" s="10">
        <v>15</v>
      </c>
      <c r="O128" s="10">
        <v>6.8659999999999997</v>
      </c>
      <c r="P128" s="10">
        <v>0.1</v>
      </c>
      <c r="Q128" s="10">
        <v>0</v>
      </c>
      <c r="R128" s="12">
        <v>21.966000000000001</v>
      </c>
    </row>
    <row r="129" spans="1:18" ht="16" x14ac:dyDescent="0.2">
      <c r="A129" s="12">
        <v>32</v>
      </c>
      <c r="B129" s="12" t="s">
        <v>159</v>
      </c>
      <c r="C129" s="12" t="s">
        <v>74</v>
      </c>
      <c r="D129" s="12" t="s">
        <v>19</v>
      </c>
      <c r="F129" s="12">
        <v>18</v>
      </c>
      <c r="G129" s="12" t="s">
        <v>20</v>
      </c>
      <c r="H129" s="12">
        <v>32</v>
      </c>
      <c r="I129" t="s">
        <v>20</v>
      </c>
      <c r="J129" t="s">
        <v>217</v>
      </c>
      <c r="K129" t="s">
        <v>70</v>
      </c>
      <c r="L129" s="12" t="s">
        <v>23</v>
      </c>
      <c r="M129" s="10" t="s">
        <v>218</v>
      </c>
      <c r="N129" s="10">
        <v>15.4</v>
      </c>
      <c r="O129" s="10">
        <v>6.8659999999999997</v>
      </c>
      <c r="P129" s="10">
        <v>0.1</v>
      </c>
      <c r="Q129" s="10">
        <v>1</v>
      </c>
      <c r="R129" s="12">
        <v>21.366</v>
      </c>
    </row>
    <row r="130" spans="1:18" ht="16" x14ac:dyDescent="0.2">
      <c r="A130" s="12">
        <v>2</v>
      </c>
      <c r="B130" s="12" t="s">
        <v>159</v>
      </c>
      <c r="C130" s="12" t="s">
        <v>74</v>
      </c>
      <c r="D130" s="12" t="s">
        <v>19</v>
      </c>
      <c r="F130" s="12">
        <v>19</v>
      </c>
      <c r="G130" s="12" t="s">
        <v>20</v>
      </c>
      <c r="H130" s="12">
        <v>2</v>
      </c>
      <c r="I130" t="s">
        <v>20</v>
      </c>
      <c r="J130" t="s">
        <v>219</v>
      </c>
      <c r="K130" t="s">
        <v>29</v>
      </c>
      <c r="L130" s="12" t="s">
        <v>23</v>
      </c>
      <c r="N130" s="10">
        <v>15.2</v>
      </c>
      <c r="O130" s="10">
        <v>6.9329999999999998</v>
      </c>
      <c r="P130" s="10">
        <v>0.1</v>
      </c>
      <c r="Q130" s="10">
        <v>0.9</v>
      </c>
      <c r="R130" s="12">
        <v>21.332999999999998</v>
      </c>
    </row>
    <row r="131" spans="1:18" ht="16" x14ac:dyDescent="0.2">
      <c r="A131" s="12">
        <v>16</v>
      </c>
      <c r="B131" s="12" t="s">
        <v>159</v>
      </c>
      <c r="C131" s="12" t="s">
        <v>74</v>
      </c>
      <c r="D131" s="12" t="s">
        <v>19</v>
      </c>
      <c r="F131" s="12">
        <v>20</v>
      </c>
      <c r="G131" s="12" t="s">
        <v>20</v>
      </c>
      <c r="H131" s="12">
        <v>16</v>
      </c>
      <c r="I131" t="s">
        <v>20</v>
      </c>
      <c r="J131" t="s">
        <v>220</v>
      </c>
      <c r="K131" t="s">
        <v>96</v>
      </c>
      <c r="L131" s="12" t="s">
        <v>23</v>
      </c>
      <c r="M131" s="10" t="s">
        <v>221</v>
      </c>
      <c r="N131" s="10">
        <v>14.933</v>
      </c>
      <c r="O131" s="10">
        <v>6.8659999999999997</v>
      </c>
      <c r="P131" s="10">
        <v>0.1</v>
      </c>
      <c r="Q131" s="10">
        <v>0.9</v>
      </c>
      <c r="R131" s="12">
        <v>20.998999999999999</v>
      </c>
    </row>
    <row r="132" spans="1:18" ht="16" x14ac:dyDescent="0.2">
      <c r="A132" s="12">
        <v>35</v>
      </c>
      <c r="B132" s="12" t="s">
        <v>159</v>
      </c>
      <c r="C132" s="12" t="s">
        <v>74</v>
      </c>
      <c r="D132" s="12" t="s">
        <v>19</v>
      </c>
      <c r="F132" s="12">
        <v>21</v>
      </c>
      <c r="G132" s="12" t="s">
        <v>20</v>
      </c>
      <c r="H132" s="12">
        <v>35</v>
      </c>
      <c r="I132" t="s">
        <v>20</v>
      </c>
      <c r="J132" t="s">
        <v>222</v>
      </c>
      <c r="K132" t="s">
        <v>70</v>
      </c>
      <c r="L132" s="12" t="s">
        <v>23</v>
      </c>
      <c r="M132" s="10">
        <v>113226</v>
      </c>
      <c r="N132" s="10">
        <v>12.266</v>
      </c>
      <c r="O132" s="10">
        <v>6.3659999999999997</v>
      </c>
      <c r="P132" s="10">
        <v>0.1</v>
      </c>
      <c r="Q132" s="10">
        <v>1.8</v>
      </c>
      <c r="R132" s="12">
        <v>16.931999999999999</v>
      </c>
    </row>
    <row r="133" spans="1:18" ht="16" x14ac:dyDescent="0.2">
      <c r="A133" s="12"/>
    </row>
    <row r="134" spans="1:18" ht="16" x14ac:dyDescent="0.2">
      <c r="A134" s="12"/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144"/>
  <sheetViews>
    <sheetView tabSelected="1" topLeftCell="A103" zoomScale="60" zoomScaleNormal="60" workbookViewId="0">
      <selection activeCell="H77" sqref="H77:H81"/>
    </sheetView>
  </sheetViews>
  <sheetFormatPr baseColWidth="10" defaultColWidth="10.5" defaultRowHeight="12.75" customHeight="1" x14ac:dyDescent="0.2"/>
  <cols>
    <col min="3" max="3" width="59.33203125" customWidth="1"/>
    <col min="4" max="4" width="20.33203125" customWidth="1"/>
    <col min="5" max="5" width="32" customWidth="1"/>
    <col min="6" max="8" width="16.83203125" customWidth="1"/>
    <col min="9" max="9" width="16.1640625" customWidth="1"/>
    <col min="12" max="13" width="38.1640625" customWidth="1"/>
  </cols>
  <sheetData>
    <row r="1" spans="2:21" ht="16" x14ac:dyDescent="0.2"/>
    <row r="2" spans="2:21" ht="16" x14ac:dyDescent="0.2"/>
    <row r="3" spans="2:21" ht="47" x14ac:dyDescent="0.55000000000000004">
      <c r="B3" s="1" t="s">
        <v>223</v>
      </c>
    </row>
    <row r="4" spans="2:21" ht="16" x14ac:dyDescent="0.2"/>
    <row r="5" spans="2:21" ht="16" x14ac:dyDescent="0.2">
      <c r="K5" s="2"/>
      <c r="L5" s="2"/>
      <c r="P5" s="3"/>
      <c r="Q5" s="3"/>
    </row>
    <row r="6" spans="2:21" ht="22" x14ac:dyDescent="0.25">
      <c r="B6" s="4" t="s">
        <v>224</v>
      </c>
      <c r="K6" s="2"/>
      <c r="L6" s="2"/>
      <c r="Q6" s="3"/>
    </row>
    <row r="7" spans="2:21" ht="16" x14ac:dyDescent="0.2">
      <c r="C7" s="5" t="s">
        <v>225</v>
      </c>
      <c r="D7" s="6" t="s">
        <v>1</v>
      </c>
      <c r="E7" s="6" t="s">
        <v>226</v>
      </c>
      <c r="F7" s="6" t="s">
        <v>227</v>
      </c>
      <c r="G7" s="6" t="s">
        <v>228</v>
      </c>
      <c r="H7" s="6" t="s">
        <v>229</v>
      </c>
      <c r="I7" s="6" t="s">
        <v>230</v>
      </c>
      <c r="K7" s="2"/>
      <c r="L7" s="2"/>
      <c r="O7" s="2"/>
      <c r="P7" s="2"/>
      <c r="Q7" s="2"/>
      <c r="R7" s="2"/>
      <c r="S7" s="2"/>
      <c r="T7" s="2"/>
      <c r="U7" s="2"/>
    </row>
    <row r="8" spans="2:21" ht="16" x14ac:dyDescent="0.2">
      <c r="B8" s="7">
        <v>37</v>
      </c>
      <c r="C8" s="8" t="str">
        <f>VLOOKUP($B8,'2025 - CAMPEONATO BASE E INFANT'!$A$2:$Q$134,10,FALSE())</f>
        <v>Carolina Andrade, CONSTANÇA SILVA, MARIA OLIVEIRA</v>
      </c>
      <c r="D8" s="8" t="str">
        <f>VLOOKUP($B8,'2025 - CAMPEONATO BASE E INFANT'!$A$2:$Q$134,2,FALSE())</f>
        <v>D Base Infantil</v>
      </c>
      <c r="E8" s="8" t="str">
        <f>VLOOKUP($B8,'2025 - CAMPEONATO BASE E INFANT'!$A$2:$Q$134,11,FALSE())</f>
        <v>Guimagym</v>
      </c>
      <c r="F8" s="9">
        <f>VLOOKUP($B8,'2025 - CAMPEONATO BASE E INFANT'!$A$2:$R$134,18,FALSE())</f>
        <v>23.7</v>
      </c>
      <c r="G8" s="9">
        <f>_xlfn.IFNA(F8,0)</f>
        <v>23.7</v>
      </c>
      <c r="H8" s="14">
        <f t="array" ref="H8">SUM(LARGE(G8:G12,{1;2;3}))</f>
        <v>73.432000000000002</v>
      </c>
      <c r="I8" s="15" t="s">
        <v>238</v>
      </c>
      <c r="K8" s="2"/>
      <c r="L8" s="2"/>
      <c r="O8" s="2"/>
      <c r="P8" s="2"/>
      <c r="Q8" s="2"/>
      <c r="R8" s="2"/>
      <c r="S8" s="2"/>
      <c r="T8" s="2"/>
      <c r="U8" s="3"/>
    </row>
    <row r="9" spans="2:21" ht="16" x14ac:dyDescent="0.2">
      <c r="B9" s="8">
        <v>43</v>
      </c>
      <c r="C9" s="8" t="str">
        <f>VLOOKUP($B9,'2025 - CAMPEONATO BASE E INFANT'!$A$2:$Q$134,10,FALSE())</f>
        <v>Maria Magalhães, MARIA DUARTE</v>
      </c>
      <c r="D9" s="8" t="str">
        <f>VLOOKUP($B9,'2025 - CAMPEONATO BASE E INFANT'!$A$2:$Q$134,2,FALSE())</f>
        <v>D Base Infantil</v>
      </c>
      <c r="E9" s="8" t="str">
        <f>VLOOKUP($B9,'2025 - CAMPEONATO BASE E INFANT'!$A$2:$Q$134,11,FALSE())</f>
        <v>Guimagym</v>
      </c>
      <c r="F9" s="9">
        <f>VLOOKUP($B9,'2025 - CAMPEONATO BASE E INFANT'!$A$2:$R$134,18,FALSE())</f>
        <v>24.866</v>
      </c>
      <c r="G9" s="9">
        <f>_xlfn.IFNA(F9,0)</f>
        <v>24.866</v>
      </c>
      <c r="H9" s="14"/>
      <c r="I9" s="15"/>
      <c r="K9" s="2"/>
      <c r="L9" s="2"/>
      <c r="O9" s="2"/>
      <c r="P9" s="2"/>
      <c r="Q9" s="2"/>
      <c r="R9" s="2"/>
      <c r="S9" s="2"/>
      <c r="T9" s="2"/>
      <c r="U9" s="3"/>
    </row>
    <row r="10" spans="2:21" ht="16" x14ac:dyDescent="0.2">
      <c r="B10" s="8">
        <v>41</v>
      </c>
      <c r="C10" s="8" t="str">
        <f>VLOOKUP($B10,'2025 - CAMPEONATO BASE E INFANT'!$A$2:$Q$134,10,FALSE())</f>
        <v>Valentina Rocha, LEONOR SALGADO, MATILDE FERNANDES</v>
      </c>
      <c r="D10" s="8" t="str">
        <f>VLOOKUP($B10,'2025 - CAMPEONATO BASE E INFANT'!$A$2:$Q$134,2,FALSE())</f>
        <v>D Base Infantil</v>
      </c>
      <c r="E10" s="8" t="str">
        <f>VLOOKUP($B10,'2025 - CAMPEONATO BASE E INFANT'!$A$2:$Q$134,11,FALSE())</f>
        <v>Guimagym</v>
      </c>
      <c r="F10" s="9">
        <f>VLOOKUP($B10,'2025 - CAMPEONATO BASE E INFANT'!$A$2:$R$134,18,FALSE())</f>
        <v>24.866</v>
      </c>
      <c r="G10" s="9">
        <f>_xlfn.IFNA(F10,0)</f>
        <v>24.866</v>
      </c>
      <c r="H10" s="14"/>
      <c r="I10" s="15"/>
      <c r="K10" s="2"/>
      <c r="L10" s="2"/>
      <c r="M10" s="2"/>
      <c r="N10" s="2"/>
      <c r="O10" s="2"/>
      <c r="P10" s="2"/>
      <c r="Q10" s="2"/>
      <c r="R10" s="2"/>
      <c r="S10" s="2"/>
      <c r="T10" s="3"/>
      <c r="U10" s="3"/>
    </row>
    <row r="11" spans="2:21" ht="16" x14ac:dyDescent="0.2">
      <c r="B11" s="8">
        <v>39</v>
      </c>
      <c r="C11" s="8" t="str">
        <f>VLOOKUP($B11,'2025 - CAMPEONATO BASE E INFANT'!$A$2:$Q$134,10,FALSE())</f>
        <v>Gabril Sousa, TIAGO GONÇALVES, PEDRO PACHECO, VASCO SOARES</v>
      </c>
      <c r="D11" s="8" t="str">
        <f>VLOOKUP($B11,'2025 - CAMPEONATO BASE E INFANT'!$A$2:$Q$134,2,FALSE())</f>
        <v>D Base Infantil</v>
      </c>
      <c r="E11" s="8" t="str">
        <f>VLOOKUP($B11,'2025 - CAMPEONATO BASE E INFANT'!$A$2:$Q$134,11,FALSE())</f>
        <v>Guimagym</v>
      </c>
      <c r="F11" s="9">
        <f>VLOOKUP($B11,'2025 - CAMPEONATO BASE E INFANT'!$A$2:$R$134,18,FALSE())</f>
        <v>22.666</v>
      </c>
      <c r="G11" s="9">
        <f>_xlfn.IFNA(F11,0)</f>
        <v>22.666</v>
      </c>
      <c r="H11" s="14"/>
      <c r="I11" s="15"/>
      <c r="K11" s="2"/>
      <c r="L11" s="2"/>
      <c r="O11" s="2"/>
      <c r="P11" s="2"/>
    </row>
    <row r="12" spans="2:21" ht="16" x14ac:dyDescent="0.2">
      <c r="B12" s="8">
        <v>2000</v>
      </c>
      <c r="C12" s="8" t="e">
        <f>VLOOKUP($B12,'2025 - CAMPEONATO BASE E INFANT'!$A$2:$Q$134,10,FALSE())</f>
        <v>#N/A</v>
      </c>
      <c r="D12" s="8" t="e">
        <f>VLOOKUP($B12,'2025 - CAMPEONATO BASE E INFANT'!$A$2:$Q$134,2,FALSE())</f>
        <v>#N/A</v>
      </c>
      <c r="E12" s="8" t="e">
        <f>VLOOKUP($B12,'2025 - CAMPEONATO BASE E INFANT'!$A$2:$Q$134,11,FALSE())</f>
        <v>#N/A</v>
      </c>
      <c r="F12" s="9" t="e">
        <f>VLOOKUP($B12,'2025 - CAMPEONATO BASE E INFANT'!$A$2:$R$134,18,FALSE())</f>
        <v>#N/A</v>
      </c>
      <c r="G12" s="9">
        <f>_xlfn.IFNA(F12,0)</f>
        <v>0</v>
      </c>
      <c r="H12" s="14"/>
      <c r="I12" s="15"/>
      <c r="K12" s="2"/>
      <c r="L12" s="2"/>
      <c r="O12" s="2"/>
      <c r="P12" s="2"/>
      <c r="Q12" s="2"/>
      <c r="R12" s="2"/>
      <c r="S12" s="2"/>
      <c r="T12" s="2"/>
      <c r="U12" s="2"/>
    </row>
    <row r="13" spans="2:21" ht="16" x14ac:dyDescent="0.2">
      <c r="K13" s="2"/>
      <c r="L13" s="2"/>
      <c r="O13" s="2"/>
      <c r="P13" s="2"/>
      <c r="Q13" s="2"/>
      <c r="R13" s="2"/>
      <c r="S13" s="2"/>
      <c r="T13" s="2"/>
      <c r="U13" s="2"/>
    </row>
    <row r="14" spans="2:21" ht="15.75" customHeight="1" x14ac:dyDescent="0.2">
      <c r="B14" s="7">
        <v>26</v>
      </c>
      <c r="C14" s="8" t="str">
        <f>VLOOKUP($B14,'2025 - CAMPEONATO BASE E INFANT'!$A$2:$Q$134,10,FALSE())</f>
        <v>Camila Palmeira, Inái Antchouet, Madalena Saraiva</v>
      </c>
      <c r="D14" s="8" t="str">
        <f>VLOOKUP($B14,'2025 - CAMPEONATO BASE E INFANT'!$A$2:$Q$134,2,FALSE())</f>
        <v>D Base Infantil</v>
      </c>
      <c r="E14" s="5" t="str">
        <f>VLOOKUP($B14,'2025 - CAMPEONATO BASE E INFANT'!$A$2:$Q$134,11,FALSE())</f>
        <v>Ginásio Clube Vilacondense</v>
      </c>
      <c r="F14" s="9">
        <f>VLOOKUP($B14,'2025 - CAMPEONATO BASE E INFANT'!$A$2:$R$134,18,FALSE())</f>
        <v>26.399000000000001</v>
      </c>
      <c r="G14" s="9">
        <f>_xlfn.IFNA(F14,0)</f>
        <v>26.399000000000001</v>
      </c>
      <c r="H14" s="14">
        <f t="array" ref="H14">SUM(LARGE(G14:G18,{1;2;3}))</f>
        <v>77.831000000000003</v>
      </c>
      <c r="I14" s="15" t="s">
        <v>231</v>
      </c>
      <c r="K14" s="2"/>
      <c r="L14" s="2"/>
      <c r="M14" s="2"/>
      <c r="N14" s="2"/>
      <c r="O14" s="2"/>
      <c r="P14" s="2"/>
      <c r="Q14" s="2"/>
      <c r="R14" s="2"/>
      <c r="S14" s="2"/>
      <c r="T14" s="3"/>
      <c r="U14" s="3"/>
    </row>
    <row r="15" spans="2:21" ht="15.75" customHeight="1" x14ac:dyDescent="0.2">
      <c r="B15" s="7">
        <v>27</v>
      </c>
      <c r="C15" s="8" t="str">
        <f>VLOOKUP($B15,'2025 - CAMPEONATO BASE E INFANT'!$A$2:$Q$134,10,FALSE())</f>
        <v>Luísa Graça, Ana Carolina Coelho, Núria Torres</v>
      </c>
      <c r="D15" s="8" t="str">
        <f>VLOOKUP($B15,'2025 - CAMPEONATO BASE E INFANT'!$A$2:$Q$134,2,FALSE())</f>
        <v>D Base Infantil</v>
      </c>
      <c r="E15" s="5" t="str">
        <f>VLOOKUP($B15,'2025 - CAMPEONATO BASE E INFANT'!$A$2:$Q$134,11,FALSE())</f>
        <v>Ginásio Clube Vilacondense</v>
      </c>
      <c r="F15" s="9">
        <f>VLOOKUP($B15,'2025 - CAMPEONATO BASE E INFANT'!$A$2:$R$134,18,FALSE())</f>
        <v>25.866</v>
      </c>
      <c r="G15" s="9">
        <f>_xlfn.IFNA(F15,0)</f>
        <v>25.866</v>
      </c>
      <c r="H15" s="14"/>
      <c r="I15" s="15"/>
      <c r="K15" s="2"/>
      <c r="L15" s="2"/>
      <c r="M15" s="2"/>
      <c r="N15" s="2"/>
      <c r="O15" s="2"/>
      <c r="P15" s="3"/>
      <c r="Q15" s="3"/>
    </row>
    <row r="16" spans="2:21" ht="15.75" customHeight="1" x14ac:dyDescent="0.2">
      <c r="B16" s="7">
        <v>28</v>
      </c>
      <c r="C16" s="8" t="str">
        <f>VLOOKUP($B16,'2025 - CAMPEONATO BASE E INFANT'!$A$2:$Q$134,10,FALSE())</f>
        <v>Leonor Coutinho, Maria Leonor Dantas</v>
      </c>
      <c r="D16" s="8" t="str">
        <f>VLOOKUP($B16,'2025 - CAMPEONATO BASE E INFANT'!$A$2:$Q$134,2,FALSE())</f>
        <v>D Base Infantil</v>
      </c>
      <c r="E16" s="5" t="str">
        <f>VLOOKUP($B16,'2025 - CAMPEONATO BASE E INFANT'!$A$2:$Q$134,11,FALSE())</f>
        <v>Ginásio Clube Vilacondense</v>
      </c>
      <c r="F16" s="9">
        <f>VLOOKUP($B16,'2025 - CAMPEONATO BASE E INFANT'!$A$2:$R$134,18,FALSE())</f>
        <v>25.565999999999999</v>
      </c>
      <c r="G16" s="9">
        <f>_xlfn.IFNA(F16,0)</f>
        <v>25.565999999999999</v>
      </c>
      <c r="H16" s="14"/>
      <c r="I16" s="15"/>
      <c r="K16" s="2"/>
      <c r="L16" s="2"/>
    </row>
    <row r="17" spans="2:21" ht="15.75" customHeight="1" x14ac:dyDescent="0.2">
      <c r="B17" s="7">
        <v>25</v>
      </c>
      <c r="C17" s="8" t="str">
        <f>VLOOKUP($B17,'2025 - CAMPEONATO BASE E INFANT'!$A$2:$Q$134,10,FALSE())</f>
        <v>Mariana Graça, Maria Guerra</v>
      </c>
      <c r="D17" s="8" t="str">
        <f>VLOOKUP($B17,'2025 - CAMPEONATO BASE E INFANT'!$A$2:$Q$134,2,FALSE())</f>
        <v>D Base Infantil</v>
      </c>
      <c r="E17" s="5" t="str">
        <f>VLOOKUP($B17,'2025 - CAMPEONATO BASE E INFANT'!$A$2:$Q$134,11,FALSE())</f>
        <v>Ginásio Clube Vilacondense</v>
      </c>
      <c r="F17" s="9">
        <f>VLOOKUP($B17,'2025 - CAMPEONATO BASE E INFANT'!$A$2:$R$134,18,FALSE())</f>
        <v>25.099</v>
      </c>
      <c r="G17" s="9">
        <f>_xlfn.IFNA(F17,0)</f>
        <v>25.099</v>
      </c>
      <c r="H17" s="14"/>
      <c r="I17" s="15"/>
      <c r="K17" s="2"/>
      <c r="L17" s="2"/>
      <c r="P17" s="3"/>
      <c r="Q17" s="3"/>
    </row>
    <row r="18" spans="2:21" ht="15.75" customHeight="1" x14ac:dyDescent="0.2">
      <c r="B18" s="8">
        <v>2000</v>
      </c>
      <c r="C18" s="8" t="e">
        <f>VLOOKUP($B18,'2025 - CAMPEONATO BASE E INFANT'!$A$2:$Q$134,10,FALSE())</f>
        <v>#N/A</v>
      </c>
      <c r="D18" s="8" t="e">
        <f>VLOOKUP($B18,'2025 - CAMPEONATO BASE E INFANT'!$A$2:$Q$134,2,FALSE())</f>
        <v>#N/A</v>
      </c>
      <c r="E18" s="8" t="e">
        <f>VLOOKUP($B18,'2025 - CAMPEONATO BASE E INFANT'!$A$2:$Q$134,11,FALSE())</f>
        <v>#N/A</v>
      </c>
      <c r="F18" s="9" t="e">
        <f>VLOOKUP($B18,'2025 - CAMPEONATO BASE E INFANT'!$A$2:$R$134,18,FALSE())</f>
        <v>#N/A</v>
      </c>
      <c r="G18" s="9">
        <f>_xlfn.IFNA(F18,0)</f>
        <v>0</v>
      </c>
      <c r="H18" s="14"/>
      <c r="I18" s="15"/>
      <c r="K18" s="2"/>
      <c r="L18" s="2"/>
      <c r="P18" s="3"/>
      <c r="Q18" s="3"/>
    </row>
    <row r="19" spans="2:21" ht="16" x14ac:dyDescent="0.2">
      <c r="K19" s="2"/>
      <c r="L19" s="2"/>
      <c r="P19" s="3"/>
      <c r="Q19" s="3"/>
    </row>
    <row r="20" spans="2:21" ht="15.75" customHeight="1" x14ac:dyDescent="0.2">
      <c r="B20" s="7">
        <v>3</v>
      </c>
      <c r="C20" s="8" t="str">
        <f>VLOOKUP($B20,'2025 - CAMPEONATO BASE E INFANT'!$A$2:$Q$134,10,FALSE())</f>
        <v>Mafalda Marques, Alexia Ursu</v>
      </c>
      <c r="D20" s="8" t="str">
        <f>VLOOKUP($B20,'2025 - CAMPEONATO BASE E INFANT'!$A$2:$Q$134,2,FALSE())</f>
        <v>D Base Infantil</v>
      </c>
      <c r="E20" s="8" t="str">
        <f>VLOOKUP($B20,'2025 - CAMPEONATO BASE E INFANT'!$A$2:$Q$134,11,FALSE())</f>
        <v>Estrela Vigorosa Clube</v>
      </c>
      <c r="F20" s="9">
        <f>VLOOKUP($B20,'2025 - CAMPEONATO BASE E INFANT'!$A$2:$R$134,18,FALSE())</f>
        <v>24.099</v>
      </c>
      <c r="G20" s="9">
        <f>_xlfn.IFNA(F20,0)</f>
        <v>24.099</v>
      </c>
      <c r="H20" s="14">
        <f t="array" ref="H20">SUM(LARGE(G20:G24,{1;2;3}))</f>
        <v>71.030999999999992</v>
      </c>
      <c r="I20" s="15" t="s">
        <v>239</v>
      </c>
      <c r="K20" s="2"/>
      <c r="L20" s="2"/>
      <c r="P20" s="3"/>
      <c r="Q20" s="3"/>
    </row>
    <row r="21" spans="2:21" ht="15.75" customHeight="1" x14ac:dyDescent="0.2">
      <c r="B21" s="7">
        <v>1</v>
      </c>
      <c r="C21" s="8" t="str">
        <f>VLOOKUP($B21,'2025 - CAMPEONATO BASE E INFANT'!$A$2:$Q$134,10,FALSE())</f>
        <v>Leonor Teixeira, Alice Oliveira, Sara Cunha</v>
      </c>
      <c r="D21" s="8" t="str">
        <f>VLOOKUP($B21,'2025 - CAMPEONATO BASE E INFANT'!$A$2:$Q$134,2,FALSE())</f>
        <v>D Base Infantil</v>
      </c>
      <c r="E21" s="8" t="str">
        <f>VLOOKUP($B21,'2025 - CAMPEONATO BASE E INFANT'!$A$2:$Q$134,11,FALSE())</f>
        <v>Estrela Vigorosa Clube</v>
      </c>
      <c r="F21" s="9">
        <f>VLOOKUP($B21,'2025 - CAMPEONATO BASE E INFANT'!$A$2:$R$134,18,FALSE())</f>
        <v>23.765999999999998</v>
      </c>
      <c r="G21" s="9">
        <f>_xlfn.IFNA(F21,0)</f>
        <v>23.765999999999998</v>
      </c>
      <c r="H21" s="14"/>
      <c r="I21" s="15"/>
    </row>
    <row r="22" spans="2:21" ht="15.75" customHeight="1" x14ac:dyDescent="0.2">
      <c r="B22" s="7">
        <v>5</v>
      </c>
      <c r="C22" s="8" t="str">
        <f>VLOOKUP($B22,'2025 - CAMPEONATO BASE E INFANT'!$A$2:$Q$134,10,FALSE())</f>
        <v>Sara Silva, Maria Miguel Amaral, Maria Benedita Morais</v>
      </c>
      <c r="D22" s="8" t="str">
        <f>VLOOKUP($B22,'2025 - CAMPEONATO BASE E INFANT'!$A$2:$Q$134,2,FALSE())</f>
        <v>D Base Infantil</v>
      </c>
      <c r="E22" s="8" t="str">
        <f>VLOOKUP($B22,'2025 - CAMPEONATO BASE E INFANT'!$A$2:$Q$134,11,FALSE())</f>
        <v>Estrela Vigorosa Clube</v>
      </c>
      <c r="F22" s="9">
        <f>VLOOKUP($B22,'2025 - CAMPEONATO BASE E INFANT'!$A$2:$R$134,18,FALSE())</f>
        <v>23.166</v>
      </c>
      <c r="G22" s="9">
        <f>_xlfn.IFNA(F22,0)</f>
        <v>23.166</v>
      </c>
      <c r="H22" s="14"/>
      <c r="I22" s="15"/>
    </row>
    <row r="23" spans="2:21" ht="15.75" customHeight="1" x14ac:dyDescent="0.2">
      <c r="B23" s="8">
        <v>2000</v>
      </c>
      <c r="C23" s="8" t="e">
        <f>VLOOKUP($B23,'2025 - CAMPEONATO BASE E INFANT'!$A$2:$Q$134,10,FALSE())</f>
        <v>#N/A</v>
      </c>
      <c r="D23" s="8" t="e">
        <f>VLOOKUP($B23,'2025 - CAMPEONATO BASE E INFANT'!$A$2:$Q$134,2,FALSE())</f>
        <v>#N/A</v>
      </c>
      <c r="E23" s="8" t="e">
        <f>VLOOKUP($B23,'2025 - CAMPEONATO BASE E INFANT'!$A$2:$Q$134,11,FALSE())</f>
        <v>#N/A</v>
      </c>
      <c r="F23" s="9" t="e">
        <f>VLOOKUP($B23,'2025 - CAMPEONATO BASE E INFANT'!$A$2:$R$134,18,FALSE())</f>
        <v>#N/A</v>
      </c>
      <c r="G23" s="9">
        <f>_xlfn.IFNA(F23,0)</f>
        <v>0</v>
      </c>
      <c r="H23" s="14"/>
      <c r="I23" s="15"/>
    </row>
    <row r="24" spans="2:21" ht="15.75" customHeight="1" x14ac:dyDescent="0.2">
      <c r="B24" s="8">
        <v>2000</v>
      </c>
      <c r="C24" s="8" t="e">
        <f>VLOOKUP($B24,'2025 - CAMPEONATO BASE E INFANT'!$A$2:$Q$134,10,FALSE())</f>
        <v>#N/A</v>
      </c>
      <c r="D24" s="8" t="e">
        <f>VLOOKUP($B24,'2025 - CAMPEONATO BASE E INFANT'!$A$2:$Q$134,2,FALSE())</f>
        <v>#N/A</v>
      </c>
      <c r="E24" s="8" t="e">
        <f>VLOOKUP($B24,'2025 - CAMPEONATO BASE E INFANT'!$A$2:$Q$134,11,FALSE())</f>
        <v>#N/A</v>
      </c>
      <c r="F24" s="9" t="e">
        <f>VLOOKUP($B24,'2025 - CAMPEONATO BASE E INFANT'!$A$2:$R$134,18,FALSE())</f>
        <v>#N/A</v>
      </c>
      <c r="G24" s="9">
        <f>_xlfn.IFNA(F24,0)</f>
        <v>0</v>
      </c>
      <c r="H24" s="14"/>
      <c r="I24" s="15"/>
    </row>
    <row r="25" spans="2:21" ht="16" x14ac:dyDescent="0.2"/>
    <row r="26" spans="2:21" ht="15.75" customHeight="1" x14ac:dyDescent="0.2">
      <c r="B26" s="7">
        <v>0</v>
      </c>
      <c r="C26" s="8" t="str">
        <f>VLOOKUP($B26,'2025 - CAMPEONATO BASE E INFANT'!$A$2:$Q$134,10,FALSE())</f>
        <v>Rita Mendonça, Luísa Domingues, Maria Eduarda Pinto</v>
      </c>
      <c r="D26" s="8" t="str">
        <f>VLOOKUP($B26,'2025 - CAMPEONATO BASE E INFANT'!$A$2:$Q$134,2,FALSE())</f>
        <v>D Base Infantil</v>
      </c>
      <c r="E26" s="8" t="str">
        <f>VLOOKUP($B26,'2025 - CAMPEONATO BASE E INFANT'!$A$2:$Q$134,11,FALSE())</f>
        <v>Estrela Vigorosa Clube</v>
      </c>
      <c r="F26" s="9">
        <f>VLOOKUP($B26,'2025 - CAMPEONATO BASE E INFANT'!$A$2:$R$134,18,FALSE())</f>
        <v>22.832999999999998</v>
      </c>
      <c r="G26" s="9">
        <f>_xlfn.IFNA(F26,0)</f>
        <v>22.832999999999998</v>
      </c>
      <c r="H26" s="14">
        <f t="array" ref="H26">SUM(LARGE(G26:G30,{1;2;3}))</f>
        <v>66.132000000000005</v>
      </c>
      <c r="I26" s="16" t="s">
        <v>241</v>
      </c>
    </row>
    <row r="27" spans="2:21" ht="15.75" customHeight="1" x14ac:dyDescent="0.2">
      <c r="B27" s="7">
        <v>4</v>
      </c>
      <c r="C27" s="8" t="str">
        <f>VLOOKUP($B27,'2025 - CAMPEONATO BASE E INFANT'!$A$2:$Q$134,10,FALSE())</f>
        <v>Inês Sá, Inês Cunha</v>
      </c>
      <c r="D27" s="8" t="str">
        <f>VLOOKUP($B27,'2025 - CAMPEONATO BASE E INFANT'!$A$2:$Q$134,2,FALSE())</f>
        <v>D Base Infantil</v>
      </c>
      <c r="E27" s="8" t="str">
        <f>VLOOKUP($B27,'2025 - CAMPEONATO BASE E INFANT'!$A$2:$Q$134,11,FALSE())</f>
        <v>Estrela Vigorosa Clube</v>
      </c>
      <c r="F27" s="9">
        <f>VLOOKUP($B27,'2025 - CAMPEONATO BASE E INFANT'!$A$2:$R$134,18,FALSE())</f>
        <v>21.966000000000001</v>
      </c>
      <c r="G27" s="9">
        <f>_xlfn.IFNA(F27,0)</f>
        <v>21.966000000000001</v>
      </c>
      <c r="H27" s="14"/>
      <c r="I27" s="17"/>
    </row>
    <row r="28" spans="2:21" ht="15.75" customHeight="1" x14ac:dyDescent="0.2">
      <c r="B28" s="7">
        <v>2</v>
      </c>
      <c r="C28" s="8" t="str">
        <f>VLOOKUP($B28,'2025 - CAMPEONATO BASE E INFANT'!$A$2:$Q$134,10,FALSE())</f>
        <v>Constança Nogueira, Mª Inês Abrunhosa</v>
      </c>
      <c r="D28" s="8" t="str">
        <f>VLOOKUP($B28,'2025 - CAMPEONATO BASE E INFANT'!$A$2:$Q$134,2,FALSE())</f>
        <v>D Base Infantil</v>
      </c>
      <c r="E28" s="8" t="str">
        <f>VLOOKUP($B28,'2025 - CAMPEONATO BASE E INFANT'!$A$2:$Q$134,11,FALSE())</f>
        <v>Estrela Vigorosa Clube</v>
      </c>
      <c r="F28" s="9">
        <f>VLOOKUP($B28,'2025 - CAMPEONATO BASE E INFANT'!$A$2:$R$134,18,FALSE())</f>
        <v>21.332999999999998</v>
      </c>
      <c r="G28" s="9">
        <f>_xlfn.IFNA(F28,0)</f>
        <v>21.332999999999998</v>
      </c>
      <c r="H28" s="14"/>
      <c r="I28" s="17"/>
    </row>
    <row r="29" spans="2:21" ht="15.75" customHeight="1" x14ac:dyDescent="0.2">
      <c r="B29" s="8">
        <v>2000</v>
      </c>
      <c r="C29" s="8" t="e">
        <f>VLOOKUP($B29,'2025 - CAMPEONATO BASE E INFANT'!$A$2:$Q$134,10,FALSE())</f>
        <v>#N/A</v>
      </c>
      <c r="D29" s="8" t="e">
        <f>VLOOKUP($B29,'2025 - CAMPEONATO BASE E INFANT'!$A$2:$Q$134,2,FALSE())</f>
        <v>#N/A</v>
      </c>
      <c r="E29" s="8" t="e">
        <f>VLOOKUP($B29,'2025 - CAMPEONATO BASE E INFANT'!$A$2:$Q$134,11,FALSE())</f>
        <v>#N/A</v>
      </c>
      <c r="F29" s="9" t="e">
        <f>VLOOKUP($B29,'2025 - CAMPEONATO BASE E INFANT'!$A$2:$R$134,18,FALSE())</f>
        <v>#N/A</v>
      </c>
      <c r="G29" s="9">
        <f>_xlfn.IFNA(F29,0)</f>
        <v>0</v>
      </c>
      <c r="H29" s="14"/>
      <c r="I29" s="17"/>
    </row>
    <row r="30" spans="2:21" ht="15.75" customHeight="1" x14ac:dyDescent="0.2">
      <c r="B30" s="8">
        <v>2000</v>
      </c>
      <c r="C30" s="8" t="e">
        <f>VLOOKUP($B30,'2025 - CAMPEONATO BASE E INFANT'!$A$2:$Q$134,10,FALSE())</f>
        <v>#N/A</v>
      </c>
      <c r="D30" s="8" t="e">
        <f>VLOOKUP($B30,'2025 - CAMPEONATO BASE E INFANT'!$A$2:$Q$134,2,FALSE())</f>
        <v>#N/A</v>
      </c>
      <c r="E30" s="8" t="e">
        <f>VLOOKUP($B30,'2025 - CAMPEONATO BASE E INFANT'!$A$2:$Q$134,11,FALSE())</f>
        <v>#N/A</v>
      </c>
      <c r="F30" s="9" t="e">
        <f>VLOOKUP($B30,'2025 - CAMPEONATO BASE E INFANT'!$A$2:$R$134,18,FALSE())</f>
        <v>#N/A</v>
      </c>
      <c r="G30" s="9">
        <f>_xlfn.IFNA(F30,0)</f>
        <v>0</v>
      </c>
      <c r="H30" s="14"/>
      <c r="I30" s="18"/>
    </row>
    <row r="31" spans="2:21" ht="16" x14ac:dyDescent="0.2"/>
    <row r="32" spans="2:21" ht="16" x14ac:dyDescent="0.2">
      <c r="B32" s="7">
        <v>38</v>
      </c>
      <c r="C32" s="8" t="str">
        <f>VLOOKUP($B32,'2025 - CAMPEONATO BASE E INFANT'!$A$2:$Q$134,10,FALSE())</f>
        <v>BENEDITA FERNANDES, FRANCISCA FARIA, CATARINA CARDOSO</v>
      </c>
      <c r="D32" s="8" t="str">
        <f>VLOOKUP($B32,'2025 - CAMPEONATO BASE E INFANT'!$A$2:$Q$134,2,FALSE())</f>
        <v>D Base Infantil</v>
      </c>
      <c r="E32" s="5" t="str">
        <f>VLOOKUP($B32,'2025 - CAMPEONATO BASE E INFANT'!$A$2:$Q$134,11,FALSE())</f>
        <v>Guimagym</v>
      </c>
      <c r="F32" s="9">
        <f>VLOOKUP($B32,'2025 - CAMPEONATO BASE E INFANT'!$A$2:$R$134,18,FALSE())</f>
        <v>24.933</v>
      </c>
      <c r="G32" s="9">
        <f>_xlfn.IFNA(F32,0)</f>
        <v>24.933</v>
      </c>
      <c r="H32" s="14">
        <f t="array" ref="H32">SUM(LARGE(G32:G36,{1;2;3}))</f>
        <v>75.798000000000002</v>
      </c>
      <c r="I32" s="15" t="s">
        <v>232</v>
      </c>
      <c r="K32" s="2"/>
      <c r="L32" s="2"/>
      <c r="O32" s="2"/>
      <c r="P32" s="2"/>
      <c r="Q32" s="2"/>
      <c r="R32" s="2"/>
      <c r="S32" s="2"/>
      <c r="T32" s="2"/>
      <c r="U32" s="3"/>
    </row>
    <row r="33" spans="2:21" ht="16" x14ac:dyDescent="0.2">
      <c r="B33" s="8">
        <v>42</v>
      </c>
      <c r="C33" s="8" t="str">
        <f>VLOOKUP($B33,'2025 - CAMPEONATO BASE E INFANT'!$A$2:$Q$134,10,FALSE())</f>
        <v>MARIA COSTA, MATILDE MENDES, MARIANA RIBEIRO</v>
      </c>
      <c r="D33" s="8" t="str">
        <f>VLOOKUP($B33,'2025 - CAMPEONATO BASE E INFANT'!$A$2:$Q$134,2,FALSE())</f>
        <v>D Base Infantil</v>
      </c>
      <c r="E33" s="5" t="str">
        <f>VLOOKUP($B33,'2025 - CAMPEONATO BASE E INFANT'!$A$2:$Q$134,11,FALSE())</f>
        <v>Guimagym</v>
      </c>
      <c r="F33" s="9">
        <f>VLOOKUP($B33,'2025 - CAMPEONATO BASE E INFANT'!$A$2:$R$134,18,FALSE())</f>
        <v>24.866</v>
      </c>
      <c r="G33" s="9">
        <f>_xlfn.IFNA(F33,0)</f>
        <v>24.866</v>
      </c>
      <c r="H33" s="14"/>
      <c r="I33" s="15"/>
      <c r="K33" s="2"/>
      <c r="L33" s="2"/>
      <c r="O33" s="2"/>
      <c r="P33" s="2"/>
      <c r="Q33" s="2"/>
      <c r="R33" s="2"/>
      <c r="S33" s="2"/>
      <c r="T33" s="2"/>
      <c r="U33" s="3"/>
    </row>
    <row r="34" spans="2:21" ht="16" x14ac:dyDescent="0.2">
      <c r="B34" s="8">
        <v>44</v>
      </c>
      <c r="C34" s="8" t="str">
        <f>VLOOKUP($B34,'2025 - CAMPEONATO BASE E INFANT'!$A$2:$Q$134,10,FALSE())</f>
        <v>ANA SILVA, MELANIE CARDOSO, BEATRIZ MOREIRA</v>
      </c>
      <c r="D34" s="8" t="str">
        <f>VLOOKUP($B34,'2025 - CAMPEONATO BASE E INFANT'!$A$2:$Q$134,2,FALSE())</f>
        <v>D Base Infantil</v>
      </c>
      <c r="E34" s="5" t="str">
        <f>VLOOKUP($B34,'2025 - CAMPEONATO BASE E INFANT'!$A$2:$Q$134,11,FALSE())</f>
        <v>Guimagym</v>
      </c>
      <c r="F34" s="9">
        <f>VLOOKUP($B34,'2025 - CAMPEONATO BASE E INFANT'!$A$2:$R$134,18,FALSE())</f>
        <v>25.998999999999999</v>
      </c>
      <c r="G34" s="9">
        <f>_xlfn.IFNA(F34,0)</f>
        <v>25.998999999999999</v>
      </c>
      <c r="H34" s="14"/>
      <c r="I34" s="15"/>
      <c r="K34" s="2"/>
      <c r="L34" s="2"/>
      <c r="M34" s="2"/>
      <c r="N34" s="2"/>
      <c r="O34" s="2"/>
      <c r="P34" s="2"/>
      <c r="Q34" s="2"/>
      <c r="R34" s="2"/>
      <c r="S34" s="2"/>
      <c r="T34" s="3"/>
      <c r="U34" s="3"/>
    </row>
    <row r="35" spans="2:21" ht="16" x14ac:dyDescent="0.2">
      <c r="B35" s="8">
        <v>45</v>
      </c>
      <c r="C35" s="8" t="str">
        <f>VLOOKUP($B35,'2025 - CAMPEONATO BASE E INFANT'!$A$2:$Q$134,10,FALSE())</f>
        <v>Vitória Silva, ANA GARCIA, MATILDE CASTRO</v>
      </c>
      <c r="D35" s="8" t="str">
        <f>VLOOKUP($B35,'2025 - CAMPEONATO BASE E INFANT'!$A$2:$Q$134,2,FALSE())</f>
        <v>D Base Infantil</v>
      </c>
      <c r="E35" s="5" t="str">
        <f>VLOOKUP($B35,'2025 - CAMPEONATO BASE E INFANT'!$A$2:$Q$134,11,FALSE())</f>
        <v>Guimagym</v>
      </c>
      <c r="F35" s="9">
        <f>VLOOKUP($B35,'2025 - CAMPEONATO BASE E INFANT'!$A$2:$R$134,18,FALSE())</f>
        <v>24.699000000000002</v>
      </c>
      <c r="G35" s="9">
        <f>_xlfn.IFNA(F35,0)</f>
        <v>24.699000000000002</v>
      </c>
      <c r="H35" s="14"/>
      <c r="I35" s="15"/>
      <c r="K35" s="2"/>
      <c r="L35" s="2"/>
      <c r="O35" s="2"/>
      <c r="P35" s="2"/>
      <c r="Q35" s="2"/>
      <c r="R35" s="2"/>
      <c r="S35" s="2"/>
      <c r="T35" s="2"/>
      <c r="U35" s="2"/>
    </row>
    <row r="36" spans="2:21" ht="16" x14ac:dyDescent="0.2">
      <c r="B36" s="8">
        <v>2000</v>
      </c>
      <c r="C36" s="8" t="e">
        <f>VLOOKUP($B36,'2025 - CAMPEONATO BASE E INFANT'!$A$2:$Q$134,10,FALSE())</f>
        <v>#N/A</v>
      </c>
      <c r="D36" s="8" t="e">
        <f>VLOOKUP($B36,'2025 - CAMPEONATO BASE E INFANT'!$A$2:$Q$134,2,FALSE())</f>
        <v>#N/A</v>
      </c>
      <c r="E36" s="8" t="e">
        <f>VLOOKUP($B36,'2025 - CAMPEONATO BASE E INFANT'!$A$2:$Q$134,11,FALSE())</f>
        <v>#N/A</v>
      </c>
      <c r="F36" s="9" t="e">
        <f>VLOOKUP($B36,'2025 - CAMPEONATO BASE E INFANT'!$A$2:$R$134,18,FALSE())</f>
        <v>#N/A</v>
      </c>
      <c r="G36" s="9">
        <f>_xlfn.IFNA(F36,0)</f>
        <v>0</v>
      </c>
      <c r="H36" s="14"/>
      <c r="I36" s="15"/>
      <c r="K36" s="2"/>
      <c r="L36" s="2"/>
      <c r="O36" s="2"/>
      <c r="P36" s="2"/>
      <c r="Q36" s="2"/>
      <c r="R36" s="2"/>
      <c r="S36" s="2"/>
      <c r="T36" s="2"/>
      <c r="U36" s="2"/>
    </row>
    <row r="37" spans="2:21" ht="16" x14ac:dyDescent="0.2">
      <c r="K37" s="2"/>
      <c r="L37" s="2"/>
      <c r="O37" s="2"/>
      <c r="P37" s="2"/>
      <c r="Q37" s="2"/>
      <c r="R37" s="2"/>
      <c r="S37" s="2"/>
      <c r="T37" s="2"/>
      <c r="U37" s="2"/>
    </row>
    <row r="38" spans="2:21" ht="16" x14ac:dyDescent="0.2">
      <c r="B38" s="7">
        <v>6</v>
      </c>
      <c r="C38" s="8" t="str">
        <f>VLOOKUP($B38,'2025 - CAMPEONATO BASE E INFANT'!$A$2:$Q$134,10,FALSE())</f>
        <v>Maria Teresa Moreira, Daniela Machado, Rafaela Cruz</v>
      </c>
      <c r="D38" s="8" t="str">
        <f>VLOOKUP($B38,'2025 - CAMPEONATO BASE E INFANT'!$A$2:$Q$134,2,FALSE())</f>
        <v>D Base Infantil</v>
      </c>
      <c r="E38" s="8" t="str">
        <f>VLOOKUP($B38,'2025 - CAMPEONATO BASE E INFANT'!$A$2:$Q$134,11,FALSE())</f>
        <v>Grupo Desportivo Colégio Internato dos Carvalhos</v>
      </c>
      <c r="F38" s="9">
        <f>VLOOKUP($B38,'2025 - CAMPEONATO BASE E INFANT'!$A$2:$R$134,18,FALSE())</f>
        <v>22.998999999999999</v>
      </c>
      <c r="G38" s="9">
        <f>_xlfn.IFNA(F38,0)</f>
        <v>22.998999999999999</v>
      </c>
      <c r="H38" s="14">
        <f t="array" ref="H38">SUM(LARGE(G38:G42,{1;2;3}))</f>
        <v>68.063999999999993</v>
      </c>
      <c r="I38" s="16" t="s">
        <v>242</v>
      </c>
      <c r="K38" s="2"/>
      <c r="L38" s="2"/>
      <c r="O38" s="2"/>
      <c r="P38" s="2"/>
      <c r="Q38" s="2"/>
      <c r="R38" s="2"/>
      <c r="S38" s="2"/>
      <c r="T38" s="2"/>
      <c r="U38" s="3"/>
    </row>
    <row r="39" spans="2:21" ht="16" x14ac:dyDescent="0.2">
      <c r="B39" s="8">
        <v>7</v>
      </c>
      <c r="C39" s="8" t="str">
        <f>VLOOKUP($B39,'2025 - CAMPEONATO BASE E INFANT'!$A$2:$Q$134,10,FALSE())</f>
        <v>Maria Luísa Moreira, Gabriela Cruz</v>
      </c>
      <c r="D39" s="8" t="str">
        <f>VLOOKUP($B39,'2025 - CAMPEONATO BASE E INFANT'!$A$2:$Q$134,2,FALSE())</f>
        <v>D Base Infantil</v>
      </c>
      <c r="E39" s="8" t="str">
        <f>VLOOKUP($B39,'2025 - CAMPEONATO BASE E INFANT'!$A$2:$Q$134,11,FALSE())</f>
        <v>Grupo Desportivo Colégio Internato dos Carvalhos</v>
      </c>
      <c r="F39" s="9">
        <f>VLOOKUP($B39,'2025 - CAMPEONATO BASE E INFANT'!$A$2:$R$134,18,FALSE())</f>
        <v>22.733000000000001</v>
      </c>
      <c r="G39" s="9">
        <f>_xlfn.IFNA(F39,0)</f>
        <v>22.733000000000001</v>
      </c>
      <c r="H39" s="14"/>
      <c r="I39" s="17"/>
      <c r="K39" s="2"/>
      <c r="L39" s="2"/>
      <c r="O39" s="2"/>
      <c r="P39" s="2"/>
      <c r="Q39" s="2"/>
      <c r="R39" s="2"/>
      <c r="S39" s="2"/>
      <c r="T39" s="2"/>
      <c r="U39" s="3"/>
    </row>
    <row r="40" spans="2:21" ht="16" x14ac:dyDescent="0.2">
      <c r="B40" s="8">
        <v>8</v>
      </c>
      <c r="C40" s="8" t="str">
        <f>VLOOKUP($B40,'2025 - CAMPEONATO BASE E INFANT'!$A$2:$Q$134,10,FALSE())</f>
        <v>Maria Ribeiro, Eva Marques, Margarida Duarte</v>
      </c>
      <c r="D40" s="8" t="str">
        <f>VLOOKUP($B40,'2025 - CAMPEONATO BASE E INFANT'!$A$2:$Q$134,2,FALSE())</f>
        <v>D Base Infantil</v>
      </c>
      <c r="E40" s="8" t="str">
        <f>VLOOKUP($B40,'2025 - CAMPEONATO BASE E INFANT'!$A$2:$Q$134,11,FALSE())</f>
        <v>Grupo Desportivo Colégio Internato dos Carvalhos</v>
      </c>
      <c r="F40" s="9">
        <f>VLOOKUP($B40,'2025 - CAMPEONATO BASE E INFANT'!$A$2:$R$134,18,FALSE())</f>
        <v>21.798999999999999</v>
      </c>
      <c r="G40" s="9">
        <f>_xlfn.IFNA(F40,0)</f>
        <v>21.798999999999999</v>
      </c>
      <c r="H40" s="14"/>
      <c r="I40" s="17"/>
      <c r="K40" s="2"/>
      <c r="L40" s="2"/>
      <c r="M40" s="2"/>
      <c r="N40" s="2"/>
      <c r="O40" s="2"/>
      <c r="P40" s="2"/>
      <c r="Q40" s="2"/>
      <c r="R40" s="2"/>
      <c r="S40" s="2"/>
      <c r="T40" s="3"/>
      <c r="U40" s="3"/>
    </row>
    <row r="41" spans="2:21" ht="16" x14ac:dyDescent="0.2">
      <c r="B41" s="8">
        <v>9</v>
      </c>
      <c r="C41" s="8" t="str">
        <f>VLOOKUP($B41,'2025 - CAMPEONATO BASE E INFANT'!$A$2:$Q$134,10,FALSE())</f>
        <v>Benedita Vieira, Ana Rita Silva</v>
      </c>
      <c r="D41" s="8" t="str">
        <f>VLOOKUP($B41,'2025 - CAMPEONATO BASE E INFANT'!$A$2:$Q$134,2,FALSE())</f>
        <v>D Base Infantil</v>
      </c>
      <c r="E41" s="8" t="str">
        <f>VLOOKUP($B41,'2025 - CAMPEONATO BASE E INFANT'!$A$2:$Q$134,11,FALSE())</f>
        <v>Grupo Desportivo Colégio Internato dos Carvalhos</v>
      </c>
      <c r="F41" s="9">
        <f>VLOOKUP($B41,'2025 - CAMPEONATO BASE E INFANT'!$A$2:$R$134,18,FALSE())</f>
        <v>22.265999999999998</v>
      </c>
      <c r="G41" s="9">
        <f>_xlfn.IFNA(F41,0)</f>
        <v>22.265999999999998</v>
      </c>
      <c r="H41" s="14"/>
      <c r="I41" s="17"/>
      <c r="K41" s="2"/>
      <c r="L41" s="2"/>
      <c r="O41" s="2"/>
      <c r="P41" s="2"/>
      <c r="Q41" s="2"/>
      <c r="R41" s="2"/>
      <c r="S41" s="2"/>
      <c r="T41" s="2"/>
      <c r="U41" s="2"/>
    </row>
    <row r="42" spans="2:21" ht="16" x14ac:dyDescent="0.2">
      <c r="B42" s="8">
        <v>10</v>
      </c>
      <c r="C42" s="8" t="str">
        <f>VLOOKUP($B42,'2025 - CAMPEONATO BASE E INFANT'!$A$2:$Q$134,10,FALSE())</f>
        <v>Beatriz Ribeiro, Sofia Sequeira, Matilde Couto</v>
      </c>
      <c r="D42" s="8" t="str">
        <f>VLOOKUP($B42,'2025 - CAMPEONATO BASE E INFANT'!$A$2:$Q$134,2,FALSE())</f>
        <v>D Base Infantil</v>
      </c>
      <c r="E42" s="8" t="str">
        <f>VLOOKUP($B42,'2025 - CAMPEONATO BASE E INFANT'!$A$2:$Q$134,11,FALSE())</f>
        <v>Grupo Desportivo Colégio Internato dos Carvalhos</v>
      </c>
      <c r="F42" s="9">
        <f>VLOOKUP($B42,'2025 - CAMPEONATO BASE E INFANT'!$A$2:$R$134,18,FALSE())</f>
        <v>22.332000000000001</v>
      </c>
      <c r="G42" s="9">
        <f>_xlfn.IFNA(F42,0)</f>
        <v>22.332000000000001</v>
      </c>
      <c r="H42" s="14"/>
      <c r="I42" s="19"/>
      <c r="K42" s="2"/>
      <c r="L42" s="2"/>
      <c r="O42" s="2"/>
      <c r="P42" s="2"/>
      <c r="Q42" s="2"/>
      <c r="R42" s="2"/>
      <c r="S42" s="2"/>
      <c r="T42" s="2"/>
      <c r="U42" s="2"/>
    </row>
    <row r="43" spans="2:21" ht="16" x14ac:dyDescent="0.2">
      <c r="K43" s="2"/>
      <c r="L43" s="2"/>
      <c r="O43" s="2"/>
      <c r="P43" s="2"/>
      <c r="Q43" s="2"/>
      <c r="R43" s="2"/>
      <c r="S43" s="2"/>
      <c r="T43" s="2"/>
      <c r="U43" s="2"/>
    </row>
    <row r="44" spans="2:21" ht="16" x14ac:dyDescent="0.2">
      <c r="B44" s="7">
        <v>17</v>
      </c>
      <c r="C44" s="8" t="str">
        <f>VLOOKUP($B44,'2025 - CAMPEONATO BASE E INFANT'!$A$2:$Q$134,10,FALSE())</f>
        <v>Mafalda Rodrigues, Íris Beatriz Sousa, Maria João Ferreira</v>
      </c>
      <c r="D44" s="8" t="str">
        <f>VLOOKUP($B44,'2025 - CAMPEONATO BASE E INFANT'!$A$2:$Q$134,2,FALSE())</f>
        <v>D Base Infantil</v>
      </c>
      <c r="E44" s="5" t="str">
        <f>VLOOKUP($B44,'2025 - CAMPEONATO BASE E INFANT'!$A$2:$Q$134,11,FALSE())</f>
        <v>Acro Clube de Maia</v>
      </c>
      <c r="F44" s="9">
        <f>VLOOKUP($B44,'2025 - CAMPEONATO BASE E INFANT'!$A$2:$R$134,18,FALSE())</f>
        <v>24.632000000000001</v>
      </c>
      <c r="G44" s="9">
        <f>_xlfn.IFNA(F44,0)</f>
        <v>24.632000000000001</v>
      </c>
      <c r="H44" s="14">
        <f t="array" ref="H44">SUM(LARGE(G44:G48,{1;2;3}))</f>
        <v>73.531000000000006</v>
      </c>
      <c r="I44" s="15" t="s">
        <v>233</v>
      </c>
      <c r="K44" s="2"/>
      <c r="L44" s="2"/>
      <c r="O44" s="2"/>
      <c r="P44" s="2"/>
      <c r="Q44" s="2"/>
      <c r="R44" s="2"/>
      <c r="S44" s="2"/>
      <c r="T44" s="2"/>
      <c r="U44" s="3"/>
    </row>
    <row r="45" spans="2:21" ht="16" x14ac:dyDescent="0.2">
      <c r="B45" s="8">
        <v>20</v>
      </c>
      <c r="C45" s="8" t="str">
        <f>VLOOKUP($B45,'2025 - CAMPEONATO BASE E INFANT'!$A$2:$Q$134,10,FALSE())</f>
        <v>Carolina Moreira, Ana Carolina Silva</v>
      </c>
      <c r="D45" s="8" t="str">
        <f>VLOOKUP($B45,'2025 - CAMPEONATO BASE E INFANT'!$A$2:$Q$134,2,FALSE())</f>
        <v>D Base Infantil</v>
      </c>
      <c r="E45" s="5" t="str">
        <f>VLOOKUP($B45,'2025 - CAMPEONATO BASE E INFANT'!$A$2:$Q$134,11,FALSE())</f>
        <v>Acro Clube de Maia</v>
      </c>
      <c r="F45" s="9">
        <f>VLOOKUP($B45,'2025 - CAMPEONATO BASE E INFANT'!$A$2:$R$134,18,FALSE())</f>
        <v>23.9</v>
      </c>
      <c r="G45" s="9">
        <f>_xlfn.IFNA(F45,0)</f>
        <v>23.9</v>
      </c>
      <c r="H45" s="14"/>
      <c r="I45" s="15"/>
      <c r="K45" s="2"/>
      <c r="L45" s="2"/>
      <c r="O45" s="2"/>
      <c r="P45" s="2"/>
      <c r="Q45" s="2"/>
      <c r="R45" s="2"/>
      <c r="S45" s="2"/>
      <c r="T45" s="2"/>
      <c r="U45" s="3"/>
    </row>
    <row r="46" spans="2:21" ht="16" x14ac:dyDescent="0.2">
      <c r="B46" s="8">
        <v>22</v>
      </c>
      <c r="C46" s="8" t="str">
        <f>VLOOKUP($B46,'2025 - CAMPEONATO BASE E INFANT'!$A$2:$Q$134,10,FALSE())</f>
        <v>Inês Santos, Ariana Rocha</v>
      </c>
      <c r="D46" s="8" t="str">
        <f>VLOOKUP($B46,'2025 - CAMPEONATO BASE E INFANT'!$A$2:$Q$134,2,FALSE())</f>
        <v>D Base Infantil</v>
      </c>
      <c r="E46" s="5" t="str">
        <f>VLOOKUP($B46,'2025 - CAMPEONATO BASE E INFANT'!$A$2:$Q$134,11,FALSE())</f>
        <v>Acro Clube de Maia</v>
      </c>
      <c r="F46" s="9">
        <f>VLOOKUP($B46,'2025 - CAMPEONATO BASE E INFANT'!$A$2:$R$134,18,FALSE())</f>
        <v>23.366</v>
      </c>
      <c r="G46" s="9">
        <f>_xlfn.IFNA(F46,0)</f>
        <v>23.366</v>
      </c>
      <c r="H46" s="14"/>
      <c r="I46" s="15"/>
      <c r="K46" s="2"/>
      <c r="L46" s="2"/>
      <c r="M46" s="2"/>
      <c r="N46" s="2"/>
      <c r="O46" s="2"/>
      <c r="P46" s="2"/>
      <c r="Q46" s="2"/>
      <c r="R46" s="2"/>
      <c r="S46" s="2"/>
      <c r="T46" s="3"/>
      <c r="U46" s="3"/>
    </row>
    <row r="47" spans="2:21" ht="16" x14ac:dyDescent="0.2">
      <c r="B47" s="8">
        <v>23</v>
      </c>
      <c r="C47" s="8" t="str">
        <f>VLOOKUP($B47,'2025 - CAMPEONATO BASE E INFANT'!$A$2:$Q$134,10,FALSE())</f>
        <v>Mafalda Prata, Leonor Machado</v>
      </c>
      <c r="D47" s="8" t="str">
        <f>VLOOKUP($B47,'2025 - CAMPEONATO BASE E INFANT'!$A$2:$Q$134,2,FALSE())</f>
        <v>D Base Infantil</v>
      </c>
      <c r="E47" s="5" t="str">
        <f>VLOOKUP($B47,'2025 - CAMPEONATO BASE E INFANT'!$A$2:$Q$134,11,FALSE())</f>
        <v>Acro Clube de Maia</v>
      </c>
      <c r="F47" s="9">
        <f>VLOOKUP($B47,'2025 - CAMPEONATO BASE E INFANT'!$A$2:$R$134,18,FALSE())</f>
        <v>23.733000000000001</v>
      </c>
      <c r="G47" s="9">
        <f>_xlfn.IFNA(F47,0)</f>
        <v>23.733000000000001</v>
      </c>
      <c r="H47" s="14"/>
      <c r="I47" s="15"/>
      <c r="K47" s="2"/>
      <c r="L47" s="2"/>
      <c r="O47" s="2"/>
      <c r="P47" s="2"/>
      <c r="Q47" s="2"/>
      <c r="R47" s="2"/>
      <c r="S47" s="2"/>
      <c r="T47" s="2"/>
      <c r="U47" s="2"/>
    </row>
    <row r="48" spans="2:21" ht="16" x14ac:dyDescent="0.2">
      <c r="B48" s="8">
        <v>24</v>
      </c>
      <c r="C48" s="8" t="str">
        <f>VLOOKUP($B48,'2025 - CAMPEONATO BASE E INFANT'!$A$2:$Q$134,10,FALSE())</f>
        <v>Maria Costa, Maria Gabriel, Rita Guerra</v>
      </c>
      <c r="D48" s="8" t="str">
        <f>VLOOKUP($B48,'2025 - CAMPEONATO BASE E INFANT'!$A$2:$Q$134,2,FALSE())</f>
        <v>D Base Infantil</v>
      </c>
      <c r="E48" s="5" t="str">
        <f>VLOOKUP($B48,'2025 - CAMPEONATO BASE E INFANT'!$A$2:$Q$134,11,FALSE())</f>
        <v>Acro Clube de Maia</v>
      </c>
      <c r="F48" s="9">
        <f>VLOOKUP($B48,'2025 - CAMPEONATO BASE E INFANT'!$A$2:$R$134,18,FALSE())</f>
        <v>24.998999999999999</v>
      </c>
      <c r="G48" s="9">
        <f>_xlfn.IFNA(F48,0)</f>
        <v>24.998999999999999</v>
      </c>
      <c r="H48" s="14"/>
      <c r="I48" s="15"/>
      <c r="K48" s="2"/>
      <c r="L48" s="2"/>
      <c r="O48" s="2"/>
      <c r="P48" s="2"/>
      <c r="Q48" s="2"/>
      <c r="R48" s="2"/>
      <c r="S48" s="2"/>
      <c r="T48" s="2"/>
      <c r="U48" s="2"/>
    </row>
    <row r="49" spans="2:21" ht="16" x14ac:dyDescent="0.2">
      <c r="K49" s="2"/>
      <c r="L49" s="2"/>
      <c r="O49" s="2"/>
      <c r="P49" s="2"/>
      <c r="Q49" s="2"/>
      <c r="R49" s="2"/>
      <c r="S49" s="2"/>
      <c r="T49" s="2"/>
      <c r="U49" s="2"/>
    </row>
    <row r="50" spans="2:21" ht="16" x14ac:dyDescent="0.2">
      <c r="B50" s="7">
        <v>18</v>
      </c>
      <c r="C50" s="8" t="str">
        <f>VLOOKUP($B50,'2025 - CAMPEONATO BASE E INFANT'!$A$2:$Q$134,10,FALSE())</f>
        <v>Maria Inês Fonseca, Luana Rodrigues</v>
      </c>
      <c r="D50" s="8" t="str">
        <f>VLOOKUP($B50,'2025 - CAMPEONATO BASE E INFANT'!$A$2:$Q$134,2,FALSE())</f>
        <v>D Base Infantil</v>
      </c>
      <c r="E50" s="8" t="str">
        <f>VLOOKUP($B50,'2025 - CAMPEONATO BASE E INFANT'!$A$2:$Q$134,11,FALSE())</f>
        <v>Acro Clube de Maia</v>
      </c>
      <c r="F50" s="9">
        <f>VLOOKUP($B50,'2025 - CAMPEONATO BASE E INFANT'!$A$2:$R$134,18,FALSE())</f>
        <v>22.998999999999999</v>
      </c>
      <c r="G50" s="9">
        <f>_xlfn.IFNA(F50,0)</f>
        <v>22.998999999999999</v>
      </c>
      <c r="H50" s="14">
        <f t="array" ref="H50">SUM(LARGE(G50:G54,{1;2;3}))</f>
        <v>68.597999999999999</v>
      </c>
      <c r="I50" s="16" t="s">
        <v>240</v>
      </c>
      <c r="K50" s="2"/>
      <c r="L50" s="2"/>
      <c r="O50" s="2"/>
      <c r="P50" s="2"/>
      <c r="Q50" s="2"/>
      <c r="R50" s="2"/>
      <c r="S50" s="2"/>
      <c r="T50" s="2"/>
      <c r="U50" s="3"/>
    </row>
    <row r="51" spans="2:21" ht="16" x14ac:dyDescent="0.2">
      <c r="B51" s="8">
        <v>19</v>
      </c>
      <c r="C51" s="8" t="str">
        <f>VLOOKUP($B51,'2025 - CAMPEONATO BASE E INFANT'!$A$2:$Q$134,10,FALSE())</f>
        <v>Raquel Magalhães, Mara Soares</v>
      </c>
      <c r="D51" s="8" t="str">
        <f>VLOOKUP($B51,'2025 - CAMPEONATO BASE E INFANT'!$A$2:$Q$134,2,FALSE())</f>
        <v>D Base Infantil</v>
      </c>
      <c r="E51" s="8" t="str">
        <f>VLOOKUP($B51,'2025 - CAMPEONATO BASE E INFANT'!$A$2:$Q$134,11,FALSE())</f>
        <v>Acro Clube de Maia</v>
      </c>
      <c r="F51" s="9">
        <f>VLOOKUP($B51,'2025 - CAMPEONATO BASE E INFANT'!$A$2:$R$134,18,FALSE())</f>
        <v>22.8</v>
      </c>
      <c r="G51" s="9">
        <f>_xlfn.IFNA(F51,0)</f>
        <v>22.8</v>
      </c>
      <c r="H51" s="14"/>
      <c r="I51" s="17"/>
      <c r="K51" s="2"/>
      <c r="L51" s="2"/>
      <c r="O51" s="2"/>
      <c r="P51" s="2"/>
      <c r="Q51" s="2"/>
      <c r="R51" s="2"/>
      <c r="S51" s="2"/>
      <c r="T51" s="2"/>
      <c r="U51" s="3"/>
    </row>
    <row r="52" spans="2:21" ht="16" x14ac:dyDescent="0.2">
      <c r="B52" s="8">
        <v>21</v>
      </c>
      <c r="C52" s="8" t="str">
        <f>VLOOKUP($B52,'2025 - CAMPEONATO BASE E INFANT'!$A$2:$Q$134,10,FALSE())</f>
        <v>Raquel Matos, Gabriel Matos</v>
      </c>
      <c r="D52" s="8" t="str">
        <f>VLOOKUP($B52,'2025 - CAMPEONATO BASE E INFANT'!$A$2:$Q$134,2,FALSE())</f>
        <v>D Base Infantil</v>
      </c>
      <c r="E52" s="8" t="str">
        <f>VLOOKUP($B52,'2025 - CAMPEONATO BASE E INFANT'!$A$2:$Q$134,11,FALSE())</f>
        <v>Acro Clube de Maia</v>
      </c>
      <c r="F52" s="9">
        <f>VLOOKUP($B52,'2025 - CAMPEONATO BASE E INFANT'!$A$2:$R$134,18,FALSE())</f>
        <v>22.798999999999999</v>
      </c>
      <c r="G52" s="9">
        <f>_xlfn.IFNA(F52,0)</f>
        <v>22.798999999999999</v>
      </c>
      <c r="H52" s="14"/>
      <c r="I52" s="17"/>
      <c r="K52" s="2"/>
      <c r="L52" s="2"/>
      <c r="M52" s="2"/>
      <c r="N52" s="2"/>
      <c r="O52" s="2"/>
      <c r="P52" s="2"/>
      <c r="Q52" s="2"/>
      <c r="R52" s="2"/>
      <c r="S52" s="2"/>
      <c r="T52" s="3"/>
      <c r="U52" s="3"/>
    </row>
    <row r="53" spans="2:21" ht="16" x14ac:dyDescent="0.2">
      <c r="B53" s="8">
        <v>2000</v>
      </c>
      <c r="C53" s="8" t="e">
        <f>VLOOKUP($B53,'2025 - CAMPEONATO BASE E INFANT'!$A$2:$Q$134,10,FALSE())</f>
        <v>#N/A</v>
      </c>
      <c r="D53" s="8" t="e">
        <f>VLOOKUP($B53,'2025 - CAMPEONATO BASE E INFANT'!$A$2:$Q$134,2,FALSE())</f>
        <v>#N/A</v>
      </c>
      <c r="E53" s="8" t="e">
        <f>VLOOKUP($B53,'2025 - CAMPEONATO BASE E INFANT'!$A$2:$Q$134,11,FALSE())</f>
        <v>#N/A</v>
      </c>
      <c r="F53" s="9" t="e">
        <f>VLOOKUP($B53,'2025 - CAMPEONATO BASE E INFANT'!$A$2:$R$134,18,FALSE())</f>
        <v>#N/A</v>
      </c>
      <c r="G53" s="9">
        <f>_xlfn.IFNA(F53,0)</f>
        <v>0</v>
      </c>
      <c r="H53" s="14"/>
      <c r="I53" s="17"/>
      <c r="K53" s="2"/>
      <c r="L53" s="2"/>
      <c r="O53" s="2"/>
      <c r="P53" s="2"/>
      <c r="Q53" s="2"/>
      <c r="R53" s="2"/>
      <c r="S53" s="2"/>
      <c r="T53" s="2"/>
      <c r="U53" s="2"/>
    </row>
    <row r="54" spans="2:21" ht="16" x14ac:dyDescent="0.2">
      <c r="B54" s="8">
        <v>2000</v>
      </c>
      <c r="C54" s="8" t="e">
        <f>VLOOKUP($B54,'2025 - CAMPEONATO BASE E INFANT'!$A$2:$Q$134,10,FALSE())</f>
        <v>#N/A</v>
      </c>
      <c r="D54" s="8" t="e">
        <f>VLOOKUP($B54,'2025 - CAMPEONATO BASE E INFANT'!$A$2:$Q$134,2,FALSE())</f>
        <v>#N/A</v>
      </c>
      <c r="E54" s="8" t="e">
        <f>VLOOKUP($B54,'2025 - CAMPEONATO BASE E INFANT'!$A$2:$Q$134,11,FALSE())</f>
        <v>#N/A</v>
      </c>
      <c r="F54" s="9" t="e">
        <f>VLOOKUP($B54,'2025 - CAMPEONATO BASE E INFANT'!$A$2:$R$134,18,FALSE())</f>
        <v>#N/A</v>
      </c>
      <c r="G54" s="9">
        <f>_xlfn.IFNA(F54,0)</f>
        <v>0</v>
      </c>
      <c r="H54" s="14"/>
      <c r="I54" s="18"/>
      <c r="K54" s="2"/>
      <c r="L54" s="2"/>
      <c r="O54" s="2"/>
      <c r="P54" s="2"/>
      <c r="Q54" s="2"/>
      <c r="R54" s="2"/>
      <c r="S54" s="2"/>
      <c r="T54" s="2"/>
      <c r="U54" s="2"/>
    </row>
    <row r="55" spans="2:21" ht="16" x14ac:dyDescent="0.2">
      <c r="K55" s="2"/>
      <c r="L55" s="2"/>
      <c r="O55" s="2"/>
      <c r="P55" s="2"/>
      <c r="Q55" s="2"/>
      <c r="R55" s="2"/>
      <c r="S55" s="2"/>
      <c r="T55" s="2"/>
      <c r="U55" s="2"/>
    </row>
    <row r="56" spans="2:21" ht="16" x14ac:dyDescent="0.2"/>
    <row r="57" spans="2:21" ht="22" x14ac:dyDescent="0.25">
      <c r="B57" s="4" t="s">
        <v>234</v>
      </c>
    </row>
    <row r="58" spans="2:21" ht="16" x14ac:dyDescent="0.2">
      <c r="C58" s="5" t="s">
        <v>225</v>
      </c>
      <c r="D58" s="6" t="s">
        <v>1</v>
      </c>
      <c r="E58" s="6" t="s">
        <v>226</v>
      </c>
      <c r="F58" s="6" t="s">
        <v>227</v>
      </c>
      <c r="G58" s="6" t="s">
        <v>228</v>
      </c>
      <c r="H58" s="6" t="s">
        <v>229</v>
      </c>
      <c r="I58" s="6" t="s">
        <v>230</v>
      </c>
    </row>
    <row r="59" spans="2:21" ht="16" x14ac:dyDescent="0.2">
      <c r="B59" s="7">
        <v>114</v>
      </c>
      <c r="C59" s="8" t="str">
        <f>VLOOKUP($B59,'2025 - CAMPEONATO BASE E INFANT'!$A$2:$Q$134,10,FALSE())</f>
        <v>Leonor Pinho, Joana Ramalho</v>
      </c>
      <c r="D59" s="8" t="str">
        <f>VLOOKUP($B59,'2025 - CAMPEONATO BASE E INFANT'!$A$2:$Q$134,2,FALSE())</f>
        <v>D Base Iniciado</v>
      </c>
      <c r="E59" s="8" t="str">
        <f>VLOOKUP($B59,'2025 - CAMPEONATO BASE E INFANT'!$A$2:$Q$134,11,FALSE())</f>
        <v>CLUBE A4</v>
      </c>
      <c r="F59" s="9">
        <f>VLOOKUP($B59,'2025 - CAMPEONATO BASE E INFANT'!$A$2:$R$134,18,FALSE())</f>
        <v>23.199000000000002</v>
      </c>
      <c r="G59" s="9">
        <f>_xlfn.IFNA(F59,0)</f>
        <v>23.199000000000002</v>
      </c>
      <c r="H59" s="14">
        <f t="array" ref="H59">SUM(LARGE(G59:G63,{1;2;3}))</f>
        <v>71.298000000000002</v>
      </c>
      <c r="I59" s="16" t="s">
        <v>241</v>
      </c>
    </row>
    <row r="60" spans="2:21" ht="16" x14ac:dyDescent="0.2">
      <c r="B60" s="7">
        <v>112</v>
      </c>
      <c r="C60" s="8" t="str">
        <f>VLOOKUP($B60,'2025 - CAMPEONATO BASE E INFANT'!$A$2:$Q$134,10,FALSE())</f>
        <v>Mayra Chhettri, Vicente Martins</v>
      </c>
      <c r="D60" s="8" t="str">
        <f>VLOOKUP($B60,'2025 - CAMPEONATO BASE E INFANT'!$A$2:$Q$134,2,FALSE())</f>
        <v>D Base Iniciado</v>
      </c>
      <c r="E60" s="8" t="str">
        <f>VLOOKUP($B60,'2025 - CAMPEONATO BASE E INFANT'!$A$2:$Q$134,11,FALSE())</f>
        <v>CLUBE A4</v>
      </c>
      <c r="F60" s="9">
        <f>VLOOKUP($B60,'2025 - CAMPEONATO BASE E INFANT'!$A$2:$R$134,18,FALSE())</f>
        <v>23.733000000000001</v>
      </c>
      <c r="G60" s="9">
        <f>_xlfn.IFNA(F60,0)</f>
        <v>23.733000000000001</v>
      </c>
      <c r="H60" s="14"/>
      <c r="I60" s="17"/>
    </row>
    <row r="61" spans="2:21" ht="16" x14ac:dyDescent="0.2">
      <c r="B61" s="7">
        <v>113</v>
      </c>
      <c r="C61" s="8" t="str">
        <f>VLOOKUP($B61,'2025 - CAMPEONATO BASE E INFANT'!$A$2:$Q$134,10,FALSE())</f>
        <v>Ana Miguel Tavares, Maria Miguel Tavares, Mafalda Oliveira</v>
      </c>
      <c r="D61" s="8" t="str">
        <f>VLOOKUP($B61,'2025 - CAMPEONATO BASE E INFANT'!$A$2:$Q$134,2,FALSE())</f>
        <v>D Base Iniciado</v>
      </c>
      <c r="E61" s="8" t="str">
        <f>VLOOKUP($B61,'2025 - CAMPEONATO BASE E INFANT'!$A$2:$Q$134,11,FALSE())</f>
        <v>CLUBE A4</v>
      </c>
      <c r="F61" s="9">
        <f>VLOOKUP($B61,'2025 - CAMPEONATO BASE E INFANT'!$A$2:$R$134,18,FALSE())</f>
        <v>24.366</v>
      </c>
      <c r="G61" s="9">
        <f>_xlfn.IFNA(F61,0)</f>
        <v>24.366</v>
      </c>
      <c r="H61" s="14"/>
      <c r="I61" s="17"/>
    </row>
    <row r="62" spans="2:21" ht="16" x14ac:dyDescent="0.2">
      <c r="B62" s="7">
        <v>111</v>
      </c>
      <c r="C62" s="8" t="str">
        <f>VLOOKUP($B62,'2025 - CAMPEONATO BASE E INFANT'!$A$2:$Q$134,10,FALSE())</f>
        <v>Laura Rodrigues, Maria João Silva, Victória Silva</v>
      </c>
      <c r="D62" s="8" t="str">
        <f>VLOOKUP($B62,'2025 - CAMPEONATO BASE E INFANT'!$A$2:$Q$134,2,FALSE())</f>
        <v>D Base Iniciado</v>
      </c>
      <c r="E62" s="8" t="str">
        <f>VLOOKUP($B62,'2025 - CAMPEONATO BASE E INFANT'!$A$2:$Q$134,11,FALSE())</f>
        <v>CLUBE A4</v>
      </c>
      <c r="F62" s="9">
        <f>VLOOKUP($B62,'2025 - CAMPEONATO BASE E INFANT'!$A$2:$R$134,18,FALSE())</f>
        <v>20.798999999999999</v>
      </c>
      <c r="G62" s="9">
        <f>_xlfn.IFNA(F62,0)</f>
        <v>20.798999999999999</v>
      </c>
      <c r="H62" s="14"/>
      <c r="I62" s="17"/>
    </row>
    <row r="63" spans="2:21" ht="16" x14ac:dyDescent="0.2">
      <c r="B63" s="7">
        <v>2000</v>
      </c>
      <c r="C63" s="8" t="e">
        <f>VLOOKUP($B63,'2025 - CAMPEONATO BASE E INFANT'!$A$2:$Q$134,10,FALSE())</f>
        <v>#N/A</v>
      </c>
      <c r="D63" s="8" t="e">
        <f>VLOOKUP($B63,'2025 - CAMPEONATO BASE E INFANT'!$A$2:$Q$134,2,FALSE())</f>
        <v>#N/A</v>
      </c>
      <c r="E63" s="8" t="e">
        <f>VLOOKUP($B63,'2025 - CAMPEONATO BASE E INFANT'!$A$2:$Q$134,11,FALSE())</f>
        <v>#N/A</v>
      </c>
      <c r="F63" s="9" t="e">
        <f>VLOOKUP($B63,'2025 - CAMPEONATO BASE E INFANT'!$A$2:$R$134,18,FALSE())</f>
        <v>#N/A</v>
      </c>
      <c r="G63" s="9">
        <f>_xlfn.IFNA(F63,0)</f>
        <v>0</v>
      </c>
      <c r="H63" s="14"/>
      <c r="I63" s="18"/>
    </row>
    <row r="64" spans="2:21" ht="16" x14ac:dyDescent="0.2"/>
    <row r="65" spans="2:9" ht="16" x14ac:dyDescent="0.2">
      <c r="B65" s="7">
        <v>121</v>
      </c>
      <c r="C65" s="8" t="str">
        <f>VLOOKUP($B65,'2025 - CAMPEONATO BASE E INFANT'!$A$2:$Q$134,10,FALSE())</f>
        <v>Maria João Barbosa, Francisca Silva, Valentina Tavares</v>
      </c>
      <c r="D65" s="8" t="str">
        <f>VLOOKUP($B65,'2025 - CAMPEONATO BASE E INFANT'!$A$2:$Q$134,2,FALSE())</f>
        <v>D Base Iniciado</v>
      </c>
      <c r="E65" s="8" t="str">
        <f>VLOOKUP($B65,'2025 - CAMPEONATO BASE E INFANT'!$A$2:$Q$134,11,FALSE())</f>
        <v>Ginásio Clube Vilacondense</v>
      </c>
      <c r="F65" s="9">
        <f>VLOOKUP($B65,'2025 - CAMPEONATO BASE E INFANT'!$A$2:$R$134,18,FALSE())</f>
        <v>25.832999999999998</v>
      </c>
      <c r="G65" s="9">
        <f>_xlfn.IFNA(F65,0)</f>
        <v>25.832999999999998</v>
      </c>
      <c r="H65" s="14">
        <f t="array" ref="H65">SUM(LARGE(G65:G69,{1;2;3}))</f>
        <v>72.530999999999992</v>
      </c>
      <c r="I65" s="16" t="s">
        <v>239</v>
      </c>
    </row>
    <row r="66" spans="2:9" ht="16" x14ac:dyDescent="0.2">
      <c r="B66" s="7">
        <v>123</v>
      </c>
      <c r="C66" s="8" t="str">
        <f>VLOOKUP($B66,'2025 - CAMPEONATO BASE E INFANT'!$A$2:$Q$134,10,FALSE())</f>
        <v>Ariana Gomes, Joana Azevedo, Leonor Comprido</v>
      </c>
      <c r="D66" s="8" t="str">
        <f>VLOOKUP($B66,'2025 - CAMPEONATO BASE E INFANT'!$A$2:$Q$134,2,FALSE())</f>
        <v>D Base Iniciado</v>
      </c>
      <c r="E66" s="8" t="str">
        <f>VLOOKUP($B66,'2025 - CAMPEONATO BASE E INFANT'!$A$2:$Q$134,11,FALSE())</f>
        <v>Ginásio Clube Vilacondense</v>
      </c>
      <c r="F66" s="9">
        <f>VLOOKUP($B66,'2025 - CAMPEONATO BASE E INFANT'!$A$2:$R$134,18,FALSE())</f>
        <v>24.765999999999998</v>
      </c>
      <c r="G66" s="9">
        <f>_xlfn.IFNA(F66,0)</f>
        <v>24.765999999999998</v>
      </c>
      <c r="H66" s="14"/>
      <c r="I66" s="17"/>
    </row>
    <row r="67" spans="2:9" ht="16" x14ac:dyDescent="0.2">
      <c r="B67" s="7">
        <v>120</v>
      </c>
      <c r="C67" s="8" t="e">
        <f>VLOOKUP($B67,'2025 - CAMPEONATO BASE E INFANT'!$A$2:$Q$134,10,FALSE())</f>
        <v>#N/A</v>
      </c>
      <c r="D67" s="8" t="e">
        <f>VLOOKUP($B67,'2025 - CAMPEONATO BASE E INFANT'!$A$2:$Q$134,2,FALSE())</f>
        <v>#N/A</v>
      </c>
      <c r="E67" s="8" t="e">
        <f>VLOOKUP($B67,'2025 - CAMPEONATO BASE E INFANT'!$A$2:$Q$134,11,FALSE())</f>
        <v>#N/A</v>
      </c>
      <c r="F67" s="9" t="e">
        <f>VLOOKUP($B67,'2025 - CAMPEONATO BASE E INFANT'!$A$2:$R$134,18,FALSE())</f>
        <v>#N/A</v>
      </c>
      <c r="G67" s="9">
        <f>_xlfn.IFNA(F67,0)</f>
        <v>0</v>
      </c>
      <c r="H67" s="14"/>
      <c r="I67" s="17"/>
    </row>
    <row r="68" spans="2:9" ht="16" x14ac:dyDescent="0.2">
      <c r="B68" s="7">
        <v>122</v>
      </c>
      <c r="C68" s="8" t="str">
        <f>VLOOKUP($B68,'2025 - CAMPEONATO BASE E INFANT'!$A$2:$Q$134,10,FALSE())</f>
        <v>Clara Poço, Beatriz Melo</v>
      </c>
      <c r="D68" s="8" t="str">
        <f>VLOOKUP($B68,'2025 - CAMPEONATO BASE E INFANT'!$A$2:$Q$134,2,FALSE())</f>
        <v>D Base Iniciado</v>
      </c>
      <c r="E68" s="8" t="str">
        <f>VLOOKUP($B68,'2025 - CAMPEONATO BASE E INFANT'!$A$2:$Q$134,11,FALSE())</f>
        <v>Ginásio Clube Vilacondense</v>
      </c>
      <c r="F68" s="9">
        <f>VLOOKUP($B68,'2025 - CAMPEONATO BASE E INFANT'!$A$2:$R$134,18,FALSE())</f>
        <v>21.931999999999999</v>
      </c>
      <c r="G68" s="9">
        <f>_xlfn.IFNA(F68,0)</f>
        <v>21.931999999999999</v>
      </c>
      <c r="H68" s="14"/>
      <c r="I68" s="17"/>
    </row>
    <row r="69" spans="2:9" ht="16" x14ac:dyDescent="0.2">
      <c r="B69" s="7">
        <v>2000</v>
      </c>
      <c r="C69" s="8" t="e">
        <f>VLOOKUP($B69,'2025 - CAMPEONATO BASE E INFANT'!$A$2:$Q$134,10,FALSE())</f>
        <v>#N/A</v>
      </c>
      <c r="D69" s="8" t="e">
        <f>VLOOKUP($B69,'2025 - CAMPEONATO BASE E INFANT'!$A$2:$Q$134,2,FALSE())</f>
        <v>#N/A</v>
      </c>
      <c r="E69" s="8" t="e">
        <f>VLOOKUP($B69,'2025 - CAMPEONATO BASE E INFANT'!$A$2:$Q$134,11,FALSE())</f>
        <v>#N/A</v>
      </c>
      <c r="F69" s="9" t="e">
        <f>VLOOKUP($B69,'2025 - CAMPEONATO BASE E INFANT'!$A$2:$R$134,18,FALSE())</f>
        <v>#N/A</v>
      </c>
      <c r="G69" s="9">
        <f>_xlfn.IFNA(F69,0)</f>
        <v>0</v>
      </c>
      <c r="H69" s="14"/>
      <c r="I69" s="18"/>
    </row>
    <row r="70" spans="2:9" ht="16" x14ac:dyDescent="0.2"/>
    <row r="71" spans="2:9" ht="16" x14ac:dyDescent="0.2">
      <c r="B71" s="7">
        <v>117</v>
      </c>
      <c r="C71" s="8" t="str">
        <f>VLOOKUP($B71,'2025 - CAMPEONATO BASE E INFANT'!$A$2:$Q$134,10,FALSE())</f>
        <v>Ana Teresa Barbosa, Mariana Oliveira, Matilde Barbosa</v>
      </c>
      <c r="D71" s="8" t="str">
        <f>VLOOKUP($B71,'2025 - CAMPEONATO BASE E INFANT'!$A$2:$Q$134,2,FALSE())</f>
        <v>D Base Iniciado</v>
      </c>
      <c r="E71" s="5" t="str">
        <f>VLOOKUP($B71,'2025 - CAMPEONATO BASE E INFANT'!$A$2:$Q$134,11,FALSE())</f>
        <v>Acro Clube de Maia</v>
      </c>
      <c r="F71" s="9">
        <f>VLOOKUP($B71,'2025 - CAMPEONATO BASE E INFANT'!$A$2:$R$134,18,FALSE())</f>
        <v>24.498999999999999</v>
      </c>
      <c r="G71" s="9">
        <f>_xlfn.IFNA(F71,0)</f>
        <v>24.498999999999999</v>
      </c>
      <c r="H71" s="14">
        <f t="array" ref="H71">SUM(LARGE(G71:G75,{1;2;3}))</f>
        <v>74.831000000000003</v>
      </c>
      <c r="I71" s="15" t="s">
        <v>232</v>
      </c>
    </row>
    <row r="72" spans="2:9" ht="16" x14ac:dyDescent="0.2">
      <c r="B72" s="7">
        <v>118</v>
      </c>
      <c r="C72" s="8" t="str">
        <f>VLOOKUP($B72,'2025 - CAMPEONATO BASE E INFANT'!$A$2:$Q$134,10,FALSE())</f>
        <v>Francisca Silva, Sofia Amaral, Sofia Ferreira</v>
      </c>
      <c r="D72" s="8" t="str">
        <f>VLOOKUP($B72,'2025 - CAMPEONATO BASE E INFANT'!$A$2:$Q$134,2,FALSE())</f>
        <v>D Base Iniciado</v>
      </c>
      <c r="E72" s="5" t="str">
        <f>VLOOKUP($B72,'2025 - CAMPEONATO BASE E INFANT'!$A$2:$Q$134,11,FALSE())</f>
        <v>Acro Clube de Maia</v>
      </c>
      <c r="F72" s="9">
        <f>VLOOKUP($B72,'2025 - CAMPEONATO BASE E INFANT'!$A$2:$R$134,18,FALSE())</f>
        <v>23.565999999999999</v>
      </c>
      <c r="G72" s="9">
        <f>_xlfn.IFNA(F72,0)</f>
        <v>23.565999999999999</v>
      </c>
      <c r="H72" s="14"/>
      <c r="I72" s="15"/>
    </row>
    <row r="73" spans="2:9" ht="16" x14ac:dyDescent="0.2">
      <c r="B73" s="7">
        <v>119</v>
      </c>
      <c r="C73" s="8" t="str">
        <f>VLOOKUP($B73,'2025 - CAMPEONATO BASE E INFANT'!$A$2:$Q$134,10,FALSE())</f>
        <v>Ariana Madeira, Ana Carolina Simões, Beatriz Reis</v>
      </c>
      <c r="D73" s="8" t="str">
        <f>VLOOKUP($B73,'2025 - CAMPEONATO BASE E INFANT'!$A$2:$Q$134,2,FALSE())</f>
        <v>D Base Iniciado</v>
      </c>
      <c r="E73" s="5" t="str">
        <f>VLOOKUP($B73,'2025 - CAMPEONATO BASE E INFANT'!$A$2:$Q$134,11,FALSE())</f>
        <v>Acro Clube de Maia</v>
      </c>
      <c r="F73" s="9">
        <f>VLOOKUP($B73,'2025 - CAMPEONATO BASE E INFANT'!$A$2:$R$134,18,FALSE())</f>
        <v>24.966000000000001</v>
      </c>
      <c r="G73" s="9">
        <f>_xlfn.IFNA(F73,0)</f>
        <v>24.966000000000001</v>
      </c>
      <c r="H73" s="14"/>
      <c r="I73" s="15"/>
    </row>
    <row r="74" spans="2:9" ht="16" x14ac:dyDescent="0.2">
      <c r="B74" s="7">
        <v>206</v>
      </c>
      <c r="C74" s="8" t="str">
        <f>VLOOKUP($B74,'2025 - CAMPEONATO BASE E INFANT'!$A$2:$Q$134,10,FALSE())</f>
        <v>Leonor Silva, Petra Fernandes, Matilde Sousa</v>
      </c>
      <c r="D74" s="8" t="str">
        <f>VLOOKUP($B74,'2025 - CAMPEONATO BASE E INFANT'!$A$2:$Q$134,2,FALSE())</f>
        <v>D Base Iniciado</v>
      </c>
      <c r="E74" s="5" t="str">
        <f>VLOOKUP($B74,'2025 - CAMPEONATO BASE E INFANT'!$A$2:$Q$134,11,FALSE())</f>
        <v>Acro Clube de Maia</v>
      </c>
      <c r="F74" s="9">
        <f>VLOOKUP($B74,'2025 - CAMPEONATO BASE E INFANT'!$A$2:$R$134,18,FALSE())</f>
        <v>25.366</v>
      </c>
      <c r="G74" s="9">
        <f>_xlfn.IFNA(F74,0)</f>
        <v>25.366</v>
      </c>
      <c r="H74" s="14"/>
      <c r="I74" s="15"/>
    </row>
    <row r="75" spans="2:9" ht="16" x14ac:dyDescent="0.2">
      <c r="B75" s="7">
        <v>2000</v>
      </c>
      <c r="C75" s="8" t="e">
        <f>VLOOKUP($B75,'2025 - CAMPEONATO BASE E INFANT'!$A$2:$Q$134,10,FALSE())</f>
        <v>#N/A</v>
      </c>
      <c r="D75" s="8" t="e">
        <f>VLOOKUP($B75,'2025 - CAMPEONATO BASE E INFANT'!$A$2:$Q$134,2,FALSE())</f>
        <v>#N/A</v>
      </c>
      <c r="E75" s="8" t="e">
        <f>VLOOKUP($B75,'2025 - CAMPEONATO BASE E INFANT'!$A$2:$Q$134,11,FALSE())</f>
        <v>#N/A</v>
      </c>
      <c r="F75" s="9" t="e">
        <f>VLOOKUP($B75,'2025 - CAMPEONATO BASE E INFANT'!$A$2:$R$134,18,FALSE())</f>
        <v>#N/A</v>
      </c>
      <c r="G75" s="9">
        <f>_xlfn.IFNA(F75,0)</f>
        <v>0</v>
      </c>
      <c r="H75" s="14"/>
      <c r="I75" s="15"/>
    </row>
    <row r="76" spans="2:9" ht="16" x14ac:dyDescent="0.2"/>
    <row r="77" spans="2:9" ht="16" x14ac:dyDescent="0.2">
      <c r="B77" s="7">
        <v>136</v>
      </c>
      <c r="C77" s="8" t="str">
        <f>VLOOKUP($B77,'2025 - CAMPEONATO BASE E INFANT'!$A$2:$Q$134,10,FALSE())</f>
        <v>Ana Mel Oliveira, Beatriz Neves, Sara Meirinhos</v>
      </c>
      <c r="D77" s="8" t="str">
        <f>VLOOKUP($B77,'2025 - CAMPEONATO BASE E INFANT'!$A$2:$Q$134,2,FALSE())</f>
        <v>D Base Iniciado</v>
      </c>
      <c r="E77" s="8" t="str">
        <f>VLOOKUP($B77,'2025 - CAMPEONATO BASE E INFANT'!$A$2:$Q$134,11,FALSE())</f>
        <v>Academia de Ginástica Paulo VI</v>
      </c>
      <c r="F77" s="9">
        <f>VLOOKUP($B77,'2025 - CAMPEONATO BASE E INFANT'!$A$2:$R$134,18,FALSE())</f>
        <v>20.399000000000001</v>
      </c>
      <c r="G77" s="9">
        <f>_xlfn.IFNA(F77,0)</f>
        <v>20.399000000000001</v>
      </c>
      <c r="H77" s="14">
        <f t="array" ref="H77">SUM(LARGE(G77:G81,{1;2;3}))</f>
        <v>71.632000000000005</v>
      </c>
      <c r="I77" s="16" t="s">
        <v>240</v>
      </c>
    </row>
    <row r="78" spans="2:9" ht="16" x14ac:dyDescent="0.2">
      <c r="B78" s="7">
        <v>139</v>
      </c>
      <c r="C78" s="8" t="str">
        <f>VLOOKUP($B78,'2025 - CAMPEONATO BASE E INFANT'!$A$2:$Q$134,10,FALSE())</f>
        <v>Diana Neves Santos, Ana Torres, Maria França</v>
      </c>
      <c r="D78" s="8" t="str">
        <f>VLOOKUP($B78,'2025 - CAMPEONATO BASE E INFANT'!$A$2:$Q$134,2,FALSE())</f>
        <v>D Base Iniciado</v>
      </c>
      <c r="E78" s="8" t="str">
        <f>VLOOKUP($B78,'2025 - CAMPEONATO BASE E INFANT'!$A$2:$Q$134,11,FALSE())</f>
        <v>Academia de Ginástica Paulo VI</v>
      </c>
      <c r="F78" s="9">
        <f>VLOOKUP($B78,'2025 - CAMPEONATO BASE E INFANT'!$A$2:$R$134,18,FALSE())</f>
        <v>21.8</v>
      </c>
      <c r="G78" s="9">
        <f>_xlfn.IFNA(F78,0)</f>
        <v>21.8</v>
      </c>
      <c r="H78" s="14"/>
      <c r="I78" s="17"/>
    </row>
    <row r="79" spans="2:9" ht="16" x14ac:dyDescent="0.2">
      <c r="B79" s="7">
        <v>127</v>
      </c>
      <c r="C79" s="8" t="str">
        <f>VLOOKUP($B79,'2025 - CAMPEONATO BASE E INFANT'!$A$2:$Q$134,10,FALSE())</f>
        <v>Diana Filipa Santos, Catarina Coelho, Rita Carvalhais</v>
      </c>
      <c r="D79" s="8" t="str">
        <f>VLOOKUP($B79,'2025 - CAMPEONATO BASE E INFANT'!$A$2:$Q$134,2,FALSE())</f>
        <v>D Base Iniciado</v>
      </c>
      <c r="E79" s="8" t="str">
        <f>VLOOKUP($B79,'2025 - CAMPEONATO BASE E INFANT'!$A$2:$Q$134,11,FALSE())</f>
        <v>Academia de Ginástica Paulo VI</v>
      </c>
      <c r="F79" s="9">
        <f>VLOOKUP($B79,'2025 - CAMPEONATO BASE E INFANT'!$A$2:$R$134,18,FALSE())</f>
        <v>24.933</v>
      </c>
      <c r="G79" s="9">
        <f>_xlfn.IFNA(F79,0)</f>
        <v>24.933</v>
      </c>
      <c r="H79" s="14"/>
      <c r="I79" s="17"/>
    </row>
    <row r="80" spans="2:9" ht="16" x14ac:dyDescent="0.2">
      <c r="B80" s="7">
        <v>124</v>
      </c>
      <c r="C80" s="8" t="str">
        <f>VLOOKUP($B80,'2025 - CAMPEONATO BASE E INFANT'!$A$2:$Q$134,10,FALSE())</f>
        <v>Mariana Pinto, Carolina Machado, Laura Oliveira</v>
      </c>
      <c r="D80" s="8" t="str">
        <f>VLOOKUP($B80,'2025 - CAMPEONATO BASE E INFANT'!$A$2:$Q$134,2,FALSE())</f>
        <v>D Base Iniciado</v>
      </c>
      <c r="E80" s="8" t="str">
        <f>VLOOKUP($B80,'2025 - CAMPEONATO BASE E INFANT'!$A$2:$Q$134,11,FALSE())</f>
        <v>Academia de Ginástica Paulo VI</v>
      </c>
      <c r="F80" s="9">
        <f>VLOOKUP($B80,'2025 - CAMPEONATO BASE E INFANT'!$A$2:$R$134,18,FALSE())</f>
        <v>24.899000000000001</v>
      </c>
      <c r="G80" s="9">
        <f>_xlfn.IFNA(F80,0)</f>
        <v>24.899000000000001</v>
      </c>
      <c r="H80" s="14"/>
      <c r="I80" s="17"/>
    </row>
    <row r="81" spans="2:9" ht="16" x14ac:dyDescent="0.2">
      <c r="B81" s="7">
        <v>139</v>
      </c>
      <c r="C81" s="8" t="str">
        <f>VLOOKUP($B81,'2025 - CAMPEONATO BASE E INFANT'!$A$2:$Q$134,10,FALSE())</f>
        <v>Diana Neves Santos, Ana Torres, Maria França</v>
      </c>
      <c r="D81" s="8" t="str">
        <f>VLOOKUP($B81,'2025 - CAMPEONATO BASE E INFANT'!$A$2:$Q$134,2,FALSE())</f>
        <v>D Base Iniciado</v>
      </c>
      <c r="E81" s="8" t="str">
        <f>VLOOKUP($B81,'2025 - CAMPEONATO BASE E INFANT'!$A$2:$Q$134,11,FALSE())</f>
        <v>Academia de Ginástica Paulo VI</v>
      </c>
      <c r="F81" s="9">
        <f>VLOOKUP($B81,'2025 - CAMPEONATO BASE E INFANT'!$A$2:$R$134,18,FALSE())</f>
        <v>21.8</v>
      </c>
      <c r="G81" s="9">
        <f>_xlfn.IFNA(F81,0)</f>
        <v>21.8</v>
      </c>
      <c r="H81" s="14"/>
      <c r="I81" s="18"/>
    </row>
    <row r="82" spans="2:9" ht="16" x14ac:dyDescent="0.2"/>
    <row r="83" spans="2:9" ht="16" x14ac:dyDescent="0.2">
      <c r="B83" s="7">
        <v>137</v>
      </c>
      <c r="C83" s="8" t="str">
        <f>VLOOKUP($B83,'2025 - CAMPEONATO BASE E INFANT'!$A$2:$Q$134,10,FALSE())</f>
        <v>Petra Silva, Lara Teixeira</v>
      </c>
      <c r="D83" s="8" t="str">
        <f>VLOOKUP($B83,'2025 - CAMPEONATO BASE E INFANT'!$A$2:$Q$134,2,FALSE())</f>
        <v>D Base Iniciado</v>
      </c>
      <c r="E83" s="8" t="str">
        <f>VLOOKUP($B83,'2025 - CAMPEONATO BASE E INFANT'!$A$2:$Q$134,11,FALSE())</f>
        <v>Academia de Ginástica Paulo VI</v>
      </c>
      <c r="F83" s="9">
        <f>VLOOKUP($B83,'2025 - CAMPEONATO BASE E INFANT'!$A$2:$R$134,18,FALSE())</f>
        <v>21.998999999999999</v>
      </c>
      <c r="G83" s="9">
        <f>_xlfn.IFNA(F83,0)</f>
        <v>21.998999999999999</v>
      </c>
      <c r="H83" s="14">
        <f t="array" ref="H83">SUM(LARGE(G83:G87,{1;2;3}))</f>
        <v>65.730999999999995</v>
      </c>
      <c r="I83" s="16" t="s">
        <v>242</v>
      </c>
    </row>
    <row r="84" spans="2:9" ht="16" x14ac:dyDescent="0.2">
      <c r="B84" s="7">
        <v>138</v>
      </c>
      <c r="C84" s="8" t="str">
        <f>VLOOKUP($B84,'2025 - CAMPEONATO BASE E INFANT'!$A$2:$Q$134,10,FALSE())</f>
        <v>Mariana Coutinho, Matilde Pereira, Rafaela Alves</v>
      </c>
      <c r="D84" s="8" t="str">
        <f>VLOOKUP($B84,'2025 - CAMPEONATO BASE E INFANT'!$A$2:$Q$134,2,FALSE())</f>
        <v>D Base Iniciado</v>
      </c>
      <c r="E84" s="8" t="str">
        <f>VLOOKUP($B84,'2025 - CAMPEONATO BASE E INFANT'!$A$2:$Q$134,11,FALSE())</f>
        <v>Academia de Ginástica Paulo VI</v>
      </c>
      <c r="F84" s="9">
        <f>VLOOKUP($B84,'2025 - CAMPEONATO BASE E INFANT'!$A$2:$R$134,18,FALSE())</f>
        <v>21.931999999999999</v>
      </c>
      <c r="G84" s="9">
        <f>_xlfn.IFNA(F84,0)</f>
        <v>21.931999999999999</v>
      </c>
      <c r="H84" s="14"/>
      <c r="I84" s="17"/>
    </row>
    <row r="85" spans="2:9" ht="16" x14ac:dyDescent="0.2">
      <c r="B85" s="7">
        <v>128</v>
      </c>
      <c r="C85" s="8" t="str">
        <f>VLOOKUP($B85,'2025 - CAMPEONATO BASE E INFANT'!$A$2:$Q$134,10,FALSE())</f>
        <v>Sofia Carriço, Luísa Monteiro, Zoe Pontes</v>
      </c>
      <c r="D85" s="8" t="str">
        <f>VLOOKUP($B85,'2025 - CAMPEONATO BASE E INFANT'!$A$2:$Q$134,2,FALSE())</f>
        <v>D Base Iniciado</v>
      </c>
      <c r="E85" s="8" t="str">
        <f>VLOOKUP($B85,'2025 - CAMPEONATO BASE E INFANT'!$A$2:$Q$134,11,FALSE())</f>
        <v>Academia de Ginástica Paulo VI</v>
      </c>
      <c r="F85" s="9">
        <f>VLOOKUP($B85,'2025 - CAMPEONATO BASE E INFANT'!$A$2:$R$134,18,FALSE())</f>
        <v>21.8</v>
      </c>
      <c r="G85" s="9">
        <f>_xlfn.IFNA(F85,0)</f>
        <v>21.8</v>
      </c>
      <c r="H85" s="14"/>
      <c r="I85" s="17"/>
    </row>
    <row r="86" spans="2:9" ht="16" x14ac:dyDescent="0.2">
      <c r="B86" s="7">
        <v>125</v>
      </c>
      <c r="C86" s="8" t="str">
        <f>VLOOKUP($B86,'2025 - CAMPEONATO BASE E INFANT'!$A$2:$Q$134,10,FALSE())</f>
        <v>Beatriz Rodrigues, Beatriz Andrade, Gisela Moreira</v>
      </c>
      <c r="D86" s="8" t="str">
        <f>VLOOKUP($B86,'2025 - CAMPEONATO BASE E INFANT'!$A$2:$Q$134,2,FALSE())</f>
        <v>D Base Iniciado</v>
      </c>
      <c r="E86" s="8" t="str">
        <f>VLOOKUP($B86,'2025 - CAMPEONATO BASE E INFANT'!$A$2:$Q$134,11,FALSE())</f>
        <v>Academia de Ginástica Paulo VI</v>
      </c>
      <c r="F86" s="9">
        <f>VLOOKUP($B86,'2025 - CAMPEONATO BASE E INFANT'!$A$2:$R$134,18,FALSE())</f>
        <v>19.866</v>
      </c>
      <c r="G86" s="9">
        <f>_xlfn.IFNA(F86,0)</f>
        <v>19.866</v>
      </c>
      <c r="H86" s="14"/>
      <c r="I86" s="17"/>
    </row>
    <row r="87" spans="2:9" ht="16" x14ac:dyDescent="0.2">
      <c r="B87" s="7">
        <v>126</v>
      </c>
      <c r="C87" s="8" t="e">
        <f>VLOOKUP($B87,'2025 - CAMPEONATO BASE E INFANT'!$A$2:$Q$134,10,FALSE())</f>
        <v>#N/A</v>
      </c>
      <c r="D87" s="8" t="e">
        <f>VLOOKUP($B87,'2025 - CAMPEONATO BASE E INFANT'!$A$2:$Q$134,2,FALSE())</f>
        <v>#N/A</v>
      </c>
      <c r="E87" s="8" t="e">
        <f>VLOOKUP($B87,'2025 - CAMPEONATO BASE E INFANT'!$A$2:$Q$134,11,FALSE())</f>
        <v>#N/A</v>
      </c>
      <c r="F87" s="9" t="e">
        <f>VLOOKUP($B87,'2025 - CAMPEONATO BASE E INFANT'!$A$2:$R$134,18,FALSE())</f>
        <v>#N/A</v>
      </c>
      <c r="G87" s="9">
        <f>_xlfn.IFNA(F87,0)</f>
        <v>0</v>
      </c>
      <c r="H87" s="14"/>
      <c r="I87" s="18"/>
    </row>
    <row r="88" spans="2:9" ht="16" x14ac:dyDescent="0.2"/>
    <row r="89" spans="2:9" ht="16" x14ac:dyDescent="0.2">
      <c r="B89" s="7">
        <v>100</v>
      </c>
      <c r="C89" s="8" t="str">
        <f>VLOOKUP($B89,'2025 - CAMPEONATO BASE E INFANT'!$A$2:$Q$134,10,FALSE())</f>
        <v>Maria Gormicho, Beatriz Carreira</v>
      </c>
      <c r="D89" s="8" t="str">
        <f>VLOOKUP($B89,'2025 - CAMPEONATO BASE E INFANT'!$A$2:$Q$134,2,FALSE())</f>
        <v>D Base Iniciado</v>
      </c>
      <c r="E89" s="5" t="str">
        <f>VLOOKUP($B89,'2025 - CAMPEONATO BASE E INFANT'!$A$2:$Q$134,11,FALSE())</f>
        <v>Estrela Vigorosa Clube</v>
      </c>
      <c r="F89" s="9">
        <f>VLOOKUP($B89,'2025 - CAMPEONATO BASE E INFANT'!$A$2:$R$134,18,FALSE())</f>
        <v>24.733000000000001</v>
      </c>
      <c r="G89" s="9">
        <f>_xlfn.IFNA(F89,0)</f>
        <v>24.733000000000001</v>
      </c>
      <c r="H89" s="14">
        <f t="array" ref="H89">SUM(LARGE(G89:G93,{1;2;3}))</f>
        <v>76.731999999999999</v>
      </c>
      <c r="I89" s="15" t="s">
        <v>231</v>
      </c>
    </row>
    <row r="90" spans="2:9" ht="16" x14ac:dyDescent="0.2">
      <c r="B90" s="7">
        <v>101</v>
      </c>
      <c r="C90" s="8" t="str">
        <f>VLOOKUP($B90,'2025 - CAMPEONATO BASE E INFANT'!$A$2:$Q$134,10,FALSE())</f>
        <v>Yeva Dalmatova, Ana Andrade, Margarida Paiva</v>
      </c>
      <c r="D90" s="8" t="str">
        <f>VLOOKUP($B90,'2025 - CAMPEONATO BASE E INFANT'!$A$2:$Q$134,2,FALSE())</f>
        <v>D Base Iniciado</v>
      </c>
      <c r="E90" s="5" t="str">
        <f>VLOOKUP($B90,'2025 - CAMPEONATO BASE E INFANT'!$A$2:$Q$134,11,FALSE())</f>
        <v>Estrela Vigorosa Clube</v>
      </c>
      <c r="F90" s="9">
        <f>VLOOKUP($B90,'2025 - CAMPEONATO BASE E INFANT'!$A$2:$R$134,18,FALSE())</f>
        <v>26.565999999999999</v>
      </c>
      <c r="G90" s="9">
        <f>_xlfn.IFNA(F90,0)</f>
        <v>26.565999999999999</v>
      </c>
      <c r="H90" s="14"/>
      <c r="I90" s="15"/>
    </row>
    <row r="91" spans="2:9" ht="16" x14ac:dyDescent="0.2">
      <c r="B91" s="7">
        <v>102</v>
      </c>
      <c r="C91" s="8" t="str">
        <f>VLOOKUP($B91,'2025 - CAMPEONATO BASE E INFANT'!$A$2:$Q$134,10,FALSE())</f>
        <v>Margarida Lopes, Beatriz Aguiar, Eugénia Herrera</v>
      </c>
      <c r="D91" s="8" t="str">
        <f>VLOOKUP($B91,'2025 - CAMPEONATO BASE E INFANT'!$A$2:$Q$134,2,FALSE())</f>
        <v>D Base Iniciado</v>
      </c>
      <c r="E91" s="5" t="str">
        <f>VLOOKUP($B91,'2025 - CAMPEONATO BASE E INFANT'!$A$2:$Q$134,11,FALSE())</f>
        <v>Estrela Vigorosa Clube</v>
      </c>
      <c r="F91" s="9">
        <f>VLOOKUP($B91,'2025 - CAMPEONATO BASE E INFANT'!$A$2:$R$134,18,FALSE())</f>
        <v>25.433</v>
      </c>
      <c r="G91" s="9">
        <f>_xlfn.IFNA(F91,0)</f>
        <v>25.433</v>
      </c>
      <c r="H91" s="14"/>
      <c r="I91" s="15"/>
    </row>
    <row r="92" spans="2:9" ht="16" x14ac:dyDescent="0.2">
      <c r="B92" s="7">
        <v>2000</v>
      </c>
      <c r="C92" s="8" t="e">
        <f>VLOOKUP($B92,'2025 - CAMPEONATO BASE E INFANT'!$A$2:$Q$134,10,FALSE())</f>
        <v>#N/A</v>
      </c>
      <c r="D92" s="8" t="e">
        <f>VLOOKUP($B92,'2025 - CAMPEONATO BASE E INFANT'!$A$2:$Q$134,2,FALSE())</f>
        <v>#N/A</v>
      </c>
      <c r="E92" s="8" t="e">
        <f>VLOOKUP($B92,'2025 - CAMPEONATO BASE E INFANT'!$A$2:$Q$134,11,FALSE())</f>
        <v>#N/A</v>
      </c>
      <c r="F92" s="9" t="e">
        <f>VLOOKUP($B92,'2025 - CAMPEONATO BASE E INFANT'!$A$2:$R$134,18,FALSE())</f>
        <v>#N/A</v>
      </c>
      <c r="G92" s="9">
        <f>_xlfn.IFNA(F92,0)</f>
        <v>0</v>
      </c>
      <c r="H92" s="14"/>
      <c r="I92" s="15"/>
    </row>
    <row r="93" spans="2:9" ht="16" x14ac:dyDescent="0.2">
      <c r="B93" s="7">
        <v>2000</v>
      </c>
      <c r="C93" s="8" t="e">
        <f>VLOOKUP($B93,'2025 - CAMPEONATO BASE E INFANT'!$A$2:$Q$134,10,FALSE())</f>
        <v>#N/A</v>
      </c>
      <c r="D93" s="8" t="e">
        <f>VLOOKUP($B93,'2025 - CAMPEONATO BASE E INFANT'!$A$2:$Q$134,2,FALSE())</f>
        <v>#N/A</v>
      </c>
      <c r="E93" s="8" t="e">
        <f>VLOOKUP($B93,'2025 - CAMPEONATO BASE E INFANT'!$A$2:$Q$134,11,FALSE())</f>
        <v>#N/A</v>
      </c>
      <c r="F93" s="9" t="e">
        <f>VLOOKUP($B93,'2025 - CAMPEONATO BASE E INFANT'!$A$2:$R$134,18,FALSE())</f>
        <v>#N/A</v>
      </c>
      <c r="G93" s="9">
        <f>_xlfn.IFNA(F93,0)</f>
        <v>0</v>
      </c>
      <c r="H93" s="14"/>
      <c r="I93" s="15"/>
    </row>
    <row r="94" spans="2:9" ht="16" x14ac:dyDescent="0.2"/>
    <row r="95" spans="2:9" ht="16" x14ac:dyDescent="0.2">
      <c r="B95" s="7">
        <v>146</v>
      </c>
      <c r="C95" s="8" t="str">
        <f>VLOOKUP($B95,'2025 - CAMPEONATO BASE E INFANT'!$A$2:$Q$134,10,FALSE())</f>
        <v>CAROLINA MENDES, MARGARIDA LOBO, CLARA RIBEIRO</v>
      </c>
      <c r="D95" s="8" t="str">
        <f>VLOOKUP($B95,'2025 - CAMPEONATO BASE E INFANT'!$A$2:$Q$134,2,FALSE())</f>
        <v>D Base Iniciado</v>
      </c>
      <c r="E95" s="8" t="str">
        <f>VLOOKUP($B95,'2025 - CAMPEONATO BASE E INFANT'!$A$2:$Q$134,11,FALSE())</f>
        <v>Guimagym</v>
      </c>
      <c r="F95" s="9">
        <f>VLOOKUP($B95,'2025 - CAMPEONATO BASE E INFANT'!$A$2:$R$134,18,FALSE())</f>
        <v>22.498999999999999</v>
      </c>
      <c r="G95" s="9">
        <f>_xlfn.IFNA(F95,0)</f>
        <v>22.498999999999999</v>
      </c>
      <c r="H95" s="14">
        <f t="array" ref="H95">SUM(LARGE(G95:G99,{1;2;3}))</f>
        <v>72.566000000000003</v>
      </c>
      <c r="I95" s="15" t="s">
        <v>238</v>
      </c>
    </row>
    <row r="96" spans="2:9" ht="16" x14ac:dyDescent="0.2">
      <c r="B96" s="7">
        <v>148</v>
      </c>
      <c r="C96" s="8" t="str">
        <f>VLOOKUP($B96,'2025 - CAMPEONATO BASE E INFANT'!$A$2:$Q$134,10,FALSE())</f>
        <v>leonor Silva, INÊS joão SILVA</v>
      </c>
      <c r="D96" s="8" t="str">
        <f>VLOOKUP($B96,'2025 - CAMPEONATO BASE E INFANT'!$A$2:$Q$134,2,FALSE())</f>
        <v>D Base Iniciado</v>
      </c>
      <c r="E96" s="8" t="str">
        <f>VLOOKUP($B96,'2025 - CAMPEONATO BASE E INFANT'!$A$2:$Q$134,11,FALSE())</f>
        <v>Guimagym</v>
      </c>
      <c r="F96" s="9">
        <f>VLOOKUP($B96,'2025 - CAMPEONATO BASE E INFANT'!$A$2:$R$134,18,FALSE())</f>
        <v>23.5</v>
      </c>
      <c r="G96" s="9">
        <f>_xlfn.IFNA(F96,0)</f>
        <v>23.5</v>
      </c>
      <c r="H96" s="14"/>
      <c r="I96" s="15"/>
    </row>
    <row r="97" spans="2:15" ht="16" x14ac:dyDescent="0.2">
      <c r="B97" s="7">
        <v>149</v>
      </c>
      <c r="C97" s="8" t="str">
        <f>VLOOKUP($B97,'2025 - CAMPEONATO BASE E INFANT'!$A$2:$Q$134,10,FALSE())</f>
        <v>Diana Pereira, Maria Pacheco</v>
      </c>
      <c r="D97" s="8" t="str">
        <f>VLOOKUP($B97,'2025 - CAMPEONATO BASE E INFANT'!$A$2:$Q$134,2,FALSE())</f>
        <v>D Base Iniciado</v>
      </c>
      <c r="E97" s="8" t="str">
        <f>VLOOKUP($B97,'2025 - CAMPEONATO BASE E INFANT'!$A$2:$Q$134,11,FALSE())</f>
        <v>Guimagym</v>
      </c>
      <c r="F97" s="9">
        <f>VLOOKUP($B97,'2025 - CAMPEONATO BASE E INFANT'!$A$2:$R$134,18,FALSE())</f>
        <v>24.533000000000001</v>
      </c>
      <c r="G97" s="9">
        <f>_xlfn.IFNA(F97,0)</f>
        <v>24.533000000000001</v>
      </c>
      <c r="H97" s="14"/>
      <c r="I97" s="15"/>
      <c r="K97" s="2"/>
      <c r="L97" s="2"/>
      <c r="M97" s="2"/>
      <c r="N97" s="2"/>
      <c r="O97" s="2"/>
    </row>
    <row r="98" spans="2:15" ht="16" x14ac:dyDescent="0.2">
      <c r="B98" s="7">
        <v>150</v>
      </c>
      <c r="C98" s="8" t="str">
        <f>VLOOKUP($B98,'2025 - CAMPEONATO BASE E INFANT'!$A$2:$Q$134,10,FALSE())</f>
        <v>MARGARIDA MOTA, CONSTANÇA RIBEIRO</v>
      </c>
      <c r="D98" s="8" t="str">
        <f>VLOOKUP($B98,'2025 - CAMPEONATO BASE E INFANT'!$A$2:$Q$134,2,FALSE())</f>
        <v>D Base Iniciado</v>
      </c>
      <c r="E98" s="8" t="str">
        <f>VLOOKUP($B98,'2025 - CAMPEONATO BASE E INFANT'!$A$2:$Q$134,11,FALSE())</f>
        <v>Guimagym</v>
      </c>
      <c r="F98" s="9">
        <f>VLOOKUP($B98,'2025 - CAMPEONATO BASE E INFANT'!$A$2:$R$134,18,FALSE())</f>
        <v>24.533000000000001</v>
      </c>
      <c r="G98" s="9">
        <f>_xlfn.IFNA(F98,0)</f>
        <v>24.533000000000001</v>
      </c>
      <c r="H98" s="14"/>
      <c r="I98" s="15"/>
    </row>
    <row r="99" spans="2:15" ht="16" x14ac:dyDescent="0.2">
      <c r="B99" s="8">
        <v>147</v>
      </c>
      <c r="C99" s="8" t="str">
        <f>VLOOKUP($B99,'2025 - CAMPEONATO BASE E INFANT'!$A$2:$Q$134,10,FALSE())</f>
        <v>MARGARIDA FERREIRA, MARTIM PEÇAS</v>
      </c>
      <c r="D99" s="8" t="str">
        <f>VLOOKUP($B99,'2025 - CAMPEONATO BASE E INFANT'!$A$2:$Q$134,2,FALSE())</f>
        <v>D Base Iniciado</v>
      </c>
      <c r="E99" s="8" t="str">
        <f>VLOOKUP($B99,'2025 - CAMPEONATO BASE E INFANT'!$A$2:$Q$134,11,FALSE())</f>
        <v>Guimagym</v>
      </c>
      <c r="F99" s="9">
        <f>VLOOKUP($B99,'2025 - CAMPEONATO BASE E INFANT'!$A$2:$R$134,18,FALSE())</f>
        <v>21.8</v>
      </c>
      <c r="G99" s="9">
        <f>_xlfn.IFNA(F99,0)</f>
        <v>21.8</v>
      </c>
      <c r="H99" s="14"/>
      <c r="I99" s="15"/>
    </row>
    <row r="100" spans="2:15" ht="16" x14ac:dyDescent="0.2"/>
    <row r="101" spans="2:15" ht="16" x14ac:dyDescent="0.2">
      <c r="B101" s="7">
        <v>103</v>
      </c>
      <c r="C101" s="8" t="str">
        <f>VLOOKUP($B101,'2025 - CAMPEONATO BASE E INFANT'!$A$2:$Q$134,10,FALSE())</f>
        <v>Maria Clara Martins, Sofia Silva</v>
      </c>
      <c r="D101" s="8" t="str">
        <f>VLOOKUP($B101,'2025 - CAMPEONATO BASE E INFANT'!$A$2:$Q$134,2,FALSE())</f>
        <v>D Base Iniciado</v>
      </c>
      <c r="E101" s="5" t="str">
        <f>VLOOKUP($B101,'2025 - CAMPEONATO BASE E INFANT'!$A$2:$Q$134,11,FALSE())</f>
        <v>Grupo Desportivo Colégio Internato dos Carvalhos</v>
      </c>
      <c r="F101" s="9">
        <f>VLOOKUP($B101,'2025 - CAMPEONATO BASE E INFANT'!$A$2:$R$134,18,FALSE())</f>
        <v>22.599</v>
      </c>
      <c r="G101" s="9">
        <f>_xlfn.IFNA(F101,0)</f>
        <v>22.599</v>
      </c>
      <c r="H101" s="14">
        <f t="array" ref="H101">SUM(LARGE(G101:G105,{1;2;3}))</f>
        <v>73.930999999999997</v>
      </c>
      <c r="I101" s="15" t="s">
        <v>233</v>
      </c>
    </row>
    <row r="102" spans="2:15" ht="16" x14ac:dyDescent="0.2">
      <c r="B102" s="7">
        <v>104</v>
      </c>
      <c r="C102" s="8" t="str">
        <f>VLOOKUP($B102,'2025 - CAMPEONATO BASE E INFANT'!$A$2:$Q$134,10,FALSE())</f>
        <v>Camila Osório, Rita Malheiro, Olívia Alves</v>
      </c>
      <c r="D102" s="8" t="str">
        <f>VLOOKUP($B102,'2025 - CAMPEONATO BASE E INFANT'!$A$2:$Q$134,2,FALSE())</f>
        <v>D Base Iniciado</v>
      </c>
      <c r="E102" s="5" t="str">
        <f>VLOOKUP($B102,'2025 - CAMPEONATO BASE E INFANT'!$A$2:$Q$134,11,FALSE())</f>
        <v>Grupo Desportivo Colégio Internato dos Carvalhos</v>
      </c>
      <c r="F102" s="9">
        <f>VLOOKUP($B102,'2025 - CAMPEONATO BASE E INFANT'!$A$2:$R$134,18,FALSE())</f>
        <v>24.065999999999999</v>
      </c>
      <c r="G102" s="9">
        <f>_xlfn.IFNA(F102,0)</f>
        <v>24.065999999999999</v>
      </c>
      <c r="H102" s="14"/>
      <c r="I102" s="15"/>
      <c r="K102" s="2"/>
      <c r="L102" s="2"/>
      <c r="M102" s="2"/>
      <c r="N102" s="2"/>
      <c r="O102" s="2"/>
    </row>
    <row r="103" spans="2:15" ht="16" x14ac:dyDescent="0.2">
      <c r="B103" s="7">
        <v>105</v>
      </c>
      <c r="C103" s="8" t="str">
        <f>VLOOKUP($B103,'2025 - CAMPEONATO BASE E INFANT'!$A$2:$Q$134,10,FALSE())</f>
        <v>Maria Miguel Freitas, Beatriz Cardoso, Leonor Couto</v>
      </c>
      <c r="D103" s="8" t="str">
        <f>VLOOKUP($B103,'2025 - CAMPEONATO BASE E INFANT'!$A$2:$Q$134,2,FALSE())</f>
        <v>D Base Iniciado</v>
      </c>
      <c r="E103" s="5" t="str">
        <f>VLOOKUP($B103,'2025 - CAMPEONATO BASE E INFANT'!$A$2:$Q$134,11,FALSE())</f>
        <v>Grupo Desportivo Colégio Internato dos Carvalhos</v>
      </c>
      <c r="F103" s="9">
        <f>VLOOKUP($B103,'2025 - CAMPEONATO BASE E INFANT'!$A$2:$R$134,18,FALSE())</f>
        <v>24.933</v>
      </c>
      <c r="G103" s="9">
        <f>_xlfn.IFNA(F103,0)</f>
        <v>24.933</v>
      </c>
      <c r="H103" s="14"/>
      <c r="I103" s="15"/>
    </row>
    <row r="104" spans="2:15" ht="16" x14ac:dyDescent="0.2">
      <c r="B104" s="7">
        <v>106</v>
      </c>
      <c r="C104" s="8" t="str">
        <f>VLOOKUP($B104,'2025 - CAMPEONATO BASE E INFANT'!$A$2:$Q$134,10,FALSE())</f>
        <v>Ariana Oliveira, Leonor Costa</v>
      </c>
      <c r="D104" s="8" t="str">
        <f>VLOOKUP($B104,'2025 - CAMPEONATO BASE E INFANT'!$A$2:$Q$134,2,FALSE())</f>
        <v>D Base Iniciado</v>
      </c>
      <c r="E104" s="5" t="str">
        <f>VLOOKUP($B104,'2025 - CAMPEONATO BASE E INFANT'!$A$2:$Q$134,11,FALSE())</f>
        <v>Grupo Desportivo Colégio Internato dos Carvalhos</v>
      </c>
      <c r="F104" s="9">
        <f>VLOOKUP($B104,'2025 - CAMPEONATO BASE E INFANT'!$A$2:$R$134,18,FALSE())</f>
        <v>24.931999999999999</v>
      </c>
      <c r="G104" s="9">
        <f>_xlfn.IFNA(F104,0)</f>
        <v>24.931999999999999</v>
      </c>
      <c r="H104" s="14"/>
      <c r="I104" s="15"/>
    </row>
    <row r="105" spans="2:15" ht="16" x14ac:dyDescent="0.2">
      <c r="B105" s="8">
        <v>107</v>
      </c>
      <c r="C105" s="8" t="str">
        <f>VLOOKUP($B105,'2025 - CAMPEONATO BASE E INFANT'!$A$2:$Q$134,10,FALSE())</f>
        <v>Mariana Colaço, Anita André</v>
      </c>
      <c r="D105" s="8" t="str">
        <f>VLOOKUP($B105,'2025 - CAMPEONATO BASE E INFANT'!$A$2:$Q$134,2,FALSE())</f>
        <v>D Base Iniciado</v>
      </c>
      <c r="E105" s="5" t="str">
        <f>VLOOKUP($B105,'2025 - CAMPEONATO BASE E INFANT'!$A$2:$Q$134,11,FALSE())</f>
        <v>Grupo Desportivo Colégio Internato dos Carvalhos</v>
      </c>
      <c r="F105" s="9">
        <f>VLOOKUP($B105,'2025 - CAMPEONATO BASE E INFANT'!$A$2:$R$134,18,FALSE())</f>
        <v>23.632000000000001</v>
      </c>
      <c r="G105" s="9">
        <f>_xlfn.IFNA(F105,0)</f>
        <v>23.632000000000001</v>
      </c>
      <c r="H105" s="14"/>
      <c r="I105" s="15"/>
    </row>
    <row r="106" spans="2:15" ht="16" x14ac:dyDescent="0.2"/>
    <row r="107" spans="2:15" ht="16" x14ac:dyDescent="0.2"/>
    <row r="108" spans="2:15" ht="22" x14ac:dyDescent="0.25">
      <c r="B108" s="4" t="s">
        <v>235</v>
      </c>
    </row>
    <row r="109" spans="2:15" ht="16" x14ac:dyDescent="0.2">
      <c r="C109" s="5" t="s">
        <v>225</v>
      </c>
      <c r="D109" s="6" t="s">
        <v>1</v>
      </c>
      <c r="E109" s="6" t="s">
        <v>226</v>
      </c>
      <c r="F109" s="6" t="s">
        <v>227</v>
      </c>
      <c r="G109" s="6" t="s">
        <v>228</v>
      </c>
      <c r="H109" s="6" t="s">
        <v>229</v>
      </c>
      <c r="I109" s="6" t="s">
        <v>230</v>
      </c>
    </row>
    <row r="110" spans="2:15" ht="16" x14ac:dyDescent="0.2">
      <c r="B110" s="7">
        <v>205</v>
      </c>
      <c r="C110" s="8" t="str">
        <f>VLOOKUP($B110,'2025 - CAMPEONATO BASE E INFANT'!$A$2:$Q$134,10,FALSE())</f>
        <v>Eva Fernandes, Maria Beatriz Abrantes, Diana Amarelhe</v>
      </c>
      <c r="D110" s="8" t="str">
        <f>VLOOKUP($B110,'2025 - CAMPEONATO BASE E INFANT'!$A$2:$Q$134,2,FALSE())</f>
        <v>D Base Juvenil</v>
      </c>
      <c r="E110" s="8" t="str">
        <f>VLOOKUP($B110,'2025 - CAMPEONATO BASE E INFANT'!$A$2:$Q$134,11,FALSE())</f>
        <v>Acro Clube de Maia</v>
      </c>
      <c r="F110" s="9">
        <f>VLOOKUP($B110,'2025 - CAMPEONATO BASE E INFANT'!$A$2:$R$134,18,FALSE())</f>
        <v>25.166</v>
      </c>
      <c r="G110" s="9">
        <f>_xlfn.IFNA(F110,0)</f>
        <v>25.166</v>
      </c>
      <c r="H110" s="14">
        <f t="array" ref="H110">SUM(LARGE(G110:G114,{1;2;3}))</f>
        <v>50.564999999999998</v>
      </c>
      <c r="I110" s="20"/>
    </row>
    <row r="111" spans="2:15" ht="16" x14ac:dyDescent="0.2">
      <c r="B111" s="7">
        <v>207</v>
      </c>
      <c r="C111" s="8" t="str">
        <f>VLOOKUP($B111,'2025 - CAMPEONATO BASE E INFANT'!$A$2:$Q$134,10,FALSE())</f>
        <v>Matilde Pacheco, Madalena Boavista, Mariana Rocha</v>
      </c>
      <c r="D111" s="8" t="str">
        <f>VLOOKUP($B111,'2025 - CAMPEONATO BASE E INFANT'!$A$2:$Q$134,2,FALSE())</f>
        <v>D Base Juvenil</v>
      </c>
      <c r="E111" s="8" t="str">
        <f>VLOOKUP($B111,'2025 - CAMPEONATO BASE E INFANT'!$A$2:$Q$134,11,FALSE())</f>
        <v>Acro Clube de Maia</v>
      </c>
      <c r="F111" s="9">
        <f>VLOOKUP($B111,'2025 - CAMPEONATO BASE E INFANT'!$A$2:$R$134,18,FALSE())</f>
        <v>25.399000000000001</v>
      </c>
      <c r="G111" s="9">
        <f>_xlfn.IFNA(F111,0)</f>
        <v>25.399000000000001</v>
      </c>
      <c r="H111" s="14"/>
      <c r="I111" s="20"/>
    </row>
    <row r="112" spans="2:15" ht="16" x14ac:dyDescent="0.2">
      <c r="B112" s="7">
        <v>116</v>
      </c>
      <c r="C112" s="8" t="e">
        <f>VLOOKUP($B112,'2025 - CAMPEONATO BASE E INFANT'!$A$2:$Q$134,10,FALSE())</f>
        <v>#N/A</v>
      </c>
      <c r="D112" s="8" t="e">
        <f>VLOOKUP($B112,'2025 - CAMPEONATO BASE E INFANT'!$A$2:$Q$134,2,FALSE())</f>
        <v>#N/A</v>
      </c>
      <c r="E112" s="8" t="e">
        <f>VLOOKUP($B112,'2025 - CAMPEONATO BASE E INFANT'!$A$2:$Q$134,11,FALSE())</f>
        <v>#N/A</v>
      </c>
      <c r="F112" s="9" t="e">
        <f>VLOOKUP($B112,'2025 - CAMPEONATO BASE E INFANT'!$A$2:$R$134,18,FALSE())</f>
        <v>#N/A</v>
      </c>
      <c r="G112" s="9">
        <f>_xlfn.IFNA(F112,0)</f>
        <v>0</v>
      </c>
      <c r="H112" s="14"/>
      <c r="I112" s="20"/>
    </row>
    <row r="113" spans="2:13" ht="16" x14ac:dyDescent="0.2">
      <c r="B113" s="7">
        <v>2000</v>
      </c>
      <c r="C113" s="8" t="e">
        <f>VLOOKUP($B113,'2025 - CAMPEONATO BASE E INFANT'!$A$2:$Q$134,10,FALSE())</f>
        <v>#N/A</v>
      </c>
      <c r="D113" s="8" t="e">
        <f>VLOOKUP($B113,'2025 - CAMPEONATO BASE E INFANT'!$A$2:$Q$134,2,FALSE())</f>
        <v>#N/A</v>
      </c>
      <c r="E113" s="8" t="e">
        <f>VLOOKUP($B113,'2025 - CAMPEONATO BASE E INFANT'!$A$2:$Q$134,11,FALSE())</f>
        <v>#N/A</v>
      </c>
      <c r="F113" s="9" t="e">
        <f>VLOOKUP($B113,'2025 - CAMPEONATO BASE E INFANT'!$A$2:$R$134,18,FALSE())</f>
        <v>#N/A</v>
      </c>
      <c r="G113" s="9">
        <f>_xlfn.IFNA(F113,0)</f>
        <v>0</v>
      </c>
      <c r="H113" s="14"/>
      <c r="I113" s="20"/>
    </row>
    <row r="114" spans="2:13" ht="16" x14ac:dyDescent="0.2">
      <c r="B114" s="7">
        <v>2000</v>
      </c>
      <c r="C114" s="8" t="e">
        <f>VLOOKUP($B114,'2025 - CAMPEONATO BASE E INFANT'!$A$2:$Q$134,10,FALSE())</f>
        <v>#N/A</v>
      </c>
      <c r="D114" s="8" t="e">
        <f>VLOOKUP($B114,'2025 - CAMPEONATO BASE E INFANT'!$A$2:$Q$134,2,FALSE())</f>
        <v>#N/A</v>
      </c>
      <c r="E114" s="8" t="e">
        <f>VLOOKUP($B114,'2025 - CAMPEONATO BASE E INFANT'!$A$2:$Q$134,11,FALSE())</f>
        <v>#N/A</v>
      </c>
      <c r="F114" s="9" t="e">
        <f>VLOOKUP($B114,'2025 - CAMPEONATO BASE E INFANT'!$A$2:$R$134,18,FALSE())</f>
        <v>#N/A</v>
      </c>
      <c r="G114" s="9">
        <f>_xlfn.IFNA(F114,0)</f>
        <v>0</v>
      </c>
      <c r="H114" s="14"/>
      <c r="I114" s="20"/>
    </row>
    <row r="115" spans="2:13" ht="16" x14ac:dyDescent="0.2">
      <c r="L115" s="2"/>
      <c r="M115" s="2"/>
    </row>
    <row r="116" spans="2:13" ht="16" x14ac:dyDescent="0.2">
      <c r="B116" s="7">
        <v>217</v>
      </c>
      <c r="C116" s="8" t="str">
        <f>VLOOKUP($B116,'2025 - CAMPEONATO BASE E INFANT'!$A$2:$Q$134,10,FALSE())</f>
        <v>Isaura Silva, Ana Cruz</v>
      </c>
      <c r="D116" s="8" t="str">
        <f>VLOOKUP($B116,'2025 - CAMPEONATO BASE E INFANT'!$A$2:$Q$134,2,FALSE())</f>
        <v>D Base Juvenil</v>
      </c>
      <c r="E116" s="5" t="str">
        <f>VLOOKUP($B116,'2025 - CAMPEONATO BASE E INFANT'!$A$2:$Q$134,11,FALSE())</f>
        <v>Academia de Ginástica Paulo VI</v>
      </c>
      <c r="F116" s="9">
        <f>VLOOKUP($B116,'2025 - CAMPEONATO BASE E INFANT'!$A$2:$R$134,18,FALSE())</f>
        <v>24.565999999999999</v>
      </c>
      <c r="G116" s="9">
        <f>_xlfn.IFNA(F116,0)</f>
        <v>24.565999999999999</v>
      </c>
      <c r="H116" s="14">
        <f t="array" ref="H116">SUM(LARGE(G116:G120,{1;2;3}))</f>
        <v>73.064999999999998</v>
      </c>
      <c r="I116" s="15" t="s">
        <v>231</v>
      </c>
      <c r="L116" s="2"/>
      <c r="M116" s="2"/>
    </row>
    <row r="117" spans="2:13" ht="16" x14ac:dyDescent="0.2">
      <c r="B117" s="7">
        <v>211</v>
      </c>
      <c r="C117" s="8" t="str">
        <f>VLOOKUP($B117,'2025 - CAMPEONATO BASE E INFANT'!$A$2:$Q$134,10,FALSE())</f>
        <v>Inês Gomes, Ana Gaio Costa, Filipa Parada Ribeiro</v>
      </c>
      <c r="D117" s="8" t="str">
        <f>VLOOKUP($B117,'2025 - CAMPEONATO BASE E INFANT'!$A$2:$Q$134,2,FALSE())</f>
        <v>D Base Juvenil</v>
      </c>
      <c r="E117" s="5" t="str">
        <f>VLOOKUP($B117,'2025 - CAMPEONATO BASE E INFANT'!$A$2:$Q$134,11,FALSE())</f>
        <v>Academia de Ginástica Paulo VI</v>
      </c>
      <c r="F117" s="9">
        <f>VLOOKUP($B117,'2025 - CAMPEONATO BASE E INFANT'!$A$2:$R$134,18,FALSE())</f>
        <v>25.033000000000001</v>
      </c>
      <c r="G117" s="9">
        <f>_xlfn.IFNA(F117,0)</f>
        <v>25.033000000000001</v>
      </c>
      <c r="H117" s="14"/>
      <c r="I117" s="15"/>
      <c r="L117" s="2"/>
      <c r="M117" s="2"/>
    </row>
    <row r="118" spans="2:13" ht="16" x14ac:dyDescent="0.2">
      <c r="B118" s="7">
        <v>216</v>
      </c>
      <c r="C118" s="8" t="str">
        <f>VLOOKUP($B118,'2025 - CAMPEONATO BASE E INFANT'!$A$2:$Q$134,10,FALSE())</f>
        <v>Gabriela Oliveira, Ana Beatriz Castro, Francisca Malhadinhas</v>
      </c>
      <c r="D118" s="8" t="str">
        <f>VLOOKUP($B118,'2025 - CAMPEONATO BASE E INFANT'!$A$2:$Q$134,2,FALSE())</f>
        <v>D Base Juvenil</v>
      </c>
      <c r="E118" s="5" t="str">
        <f>VLOOKUP($B118,'2025 - CAMPEONATO BASE E INFANT'!$A$2:$Q$134,11,FALSE())</f>
        <v>Academia de Ginástica Paulo VI</v>
      </c>
      <c r="F118" s="9">
        <f>VLOOKUP($B118,'2025 - CAMPEONATO BASE E INFANT'!$A$2:$R$134,18,FALSE())</f>
        <v>23.466000000000001</v>
      </c>
      <c r="G118" s="9">
        <f>_xlfn.IFNA(F118,0)</f>
        <v>23.466000000000001</v>
      </c>
      <c r="H118" s="14"/>
      <c r="I118" s="15"/>
      <c r="K118" s="2"/>
      <c r="L118" s="2"/>
      <c r="M118" s="2"/>
    </row>
    <row r="119" spans="2:13" ht="16" x14ac:dyDescent="0.2">
      <c r="B119" s="7">
        <v>2000</v>
      </c>
      <c r="C119" s="8" t="e">
        <f>VLOOKUP($B119,'2025 - CAMPEONATO BASE E INFANT'!$A$2:$Q$134,10,FALSE())</f>
        <v>#N/A</v>
      </c>
      <c r="D119" s="8" t="e">
        <f>VLOOKUP($B119,'2025 - CAMPEONATO BASE E INFANT'!$A$2:$Q$134,2,FALSE())</f>
        <v>#N/A</v>
      </c>
      <c r="E119" s="8" t="e">
        <f>VLOOKUP($B119,'2025 - CAMPEONATO BASE E INFANT'!$A$2:$Q$134,11,FALSE())</f>
        <v>#N/A</v>
      </c>
      <c r="F119" s="9" t="e">
        <f>VLOOKUP($B119,'2025 - CAMPEONATO BASE E INFANT'!$A$2:$R$134,18,FALSE())</f>
        <v>#N/A</v>
      </c>
      <c r="G119" s="9">
        <f>_xlfn.IFNA(F119,0)</f>
        <v>0</v>
      </c>
      <c r="H119" s="14"/>
      <c r="I119" s="15"/>
      <c r="L119" s="2"/>
      <c r="M119" s="2"/>
    </row>
    <row r="120" spans="2:13" ht="16" x14ac:dyDescent="0.2">
      <c r="B120" s="7">
        <v>2000</v>
      </c>
      <c r="C120" s="8" t="e">
        <f>VLOOKUP($B120,'2025 - CAMPEONATO BASE E INFANT'!$A$2:$Q$134,10,FALSE())</f>
        <v>#N/A</v>
      </c>
      <c r="D120" s="8" t="e">
        <f>VLOOKUP($B120,'2025 - CAMPEONATO BASE E INFANT'!$A$2:$Q$134,2,FALSE())</f>
        <v>#N/A</v>
      </c>
      <c r="E120" s="8" t="e">
        <f>VLOOKUP($B120,'2025 - CAMPEONATO BASE E INFANT'!$A$2:$Q$134,11,FALSE())</f>
        <v>#N/A</v>
      </c>
      <c r="F120" s="9" t="e">
        <f>VLOOKUP($B120,'2025 - CAMPEONATO BASE E INFANT'!$A$2:$R$134,18,FALSE())</f>
        <v>#N/A</v>
      </c>
      <c r="G120" s="9">
        <f>_xlfn.IFNA(F120,0)</f>
        <v>0</v>
      </c>
      <c r="H120" s="14"/>
      <c r="I120" s="15"/>
      <c r="L120" s="2"/>
      <c r="M120" s="2"/>
    </row>
    <row r="121" spans="2:13" ht="16" x14ac:dyDescent="0.2">
      <c r="L121" s="2"/>
      <c r="M121" s="2"/>
    </row>
    <row r="122" spans="2:13" ht="16" x14ac:dyDescent="0.2">
      <c r="L122" s="2"/>
      <c r="M122" s="2"/>
    </row>
    <row r="123" spans="2:13" ht="22" x14ac:dyDescent="0.25">
      <c r="B123" s="4" t="s">
        <v>236</v>
      </c>
      <c r="L123" s="2"/>
      <c r="M123" s="2"/>
    </row>
    <row r="124" spans="2:13" ht="16" x14ac:dyDescent="0.2">
      <c r="C124" s="5" t="s">
        <v>225</v>
      </c>
      <c r="D124" s="6" t="s">
        <v>1</v>
      </c>
      <c r="E124" s="6" t="s">
        <v>226</v>
      </c>
      <c r="F124" s="6" t="s">
        <v>227</v>
      </c>
      <c r="G124" s="6" t="s">
        <v>228</v>
      </c>
      <c r="H124" s="6" t="s">
        <v>229</v>
      </c>
      <c r="I124" s="6" t="s">
        <v>230</v>
      </c>
      <c r="L124" s="2"/>
      <c r="M124" s="2"/>
    </row>
    <row r="125" spans="2:13" ht="16" x14ac:dyDescent="0.2">
      <c r="B125" s="7">
        <v>310</v>
      </c>
      <c r="C125" s="8" t="str">
        <f>VLOOKUP($B125,'2025 - CAMPEONATO BASE E INFANT'!$A$2:$Q$134,10,FALSE())</f>
        <v>Mariana Moura, Catarina Alves, Catarina Morgado</v>
      </c>
      <c r="D125" s="8" t="str">
        <f>VLOOKUP($B125,'2025 - CAMPEONATO BASE E INFANT'!$A$2:$Q$134,2,FALSE())</f>
        <v>D Base Juniores</v>
      </c>
      <c r="E125" s="5" t="str">
        <f>VLOOKUP($B125,'2025 - CAMPEONATO BASE E INFANT'!$A$2:$Q$134,11,FALSE())</f>
        <v>Academia de Ginástica Paulo VI</v>
      </c>
      <c r="F125" s="9">
        <f>VLOOKUP($B125,'2025 - CAMPEONATO BASE E INFANT'!$A$2:$R$134,18,FALSE())</f>
        <v>25.978999999999999</v>
      </c>
      <c r="G125" s="9">
        <f>_xlfn.IFNA(F125,0)</f>
        <v>25.978999999999999</v>
      </c>
      <c r="H125" s="14">
        <f t="array" ref="H125">SUM(LARGE(G125:G129,{1;2;3}))</f>
        <v>72.034999999999997</v>
      </c>
      <c r="I125" s="15" t="s">
        <v>232</v>
      </c>
      <c r="L125" s="2"/>
      <c r="M125" s="2"/>
    </row>
    <row r="126" spans="2:13" ht="16" x14ac:dyDescent="0.2">
      <c r="B126" s="7">
        <v>311</v>
      </c>
      <c r="C126" s="8" t="str">
        <f>VLOOKUP($B126,'2025 - CAMPEONATO BASE E INFANT'!$A$2:$Q$134,10,FALSE())</f>
        <v>Ana Carolina Castro, Manuela Veiga</v>
      </c>
      <c r="D126" s="8" t="str">
        <f>VLOOKUP($B126,'2025 - CAMPEONATO BASE E INFANT'!$A$2:$Q$134,2,FALSE())</f>
        <v>D Base Juniores</v>
      </c>
      <c r="E126" s="5" t="str">
        <f>VLOOKUP($B126,'2025 - CAMPEONATO BASE E INFANT'!$A$2:$Q$134,11,FALSE())</f>
        <v>Academia de Ginástica Paulo VI</v>
      </c>
      <c r="F126" s="9">
        <f>VLOOKUP($B126,'2025 - CAMPEONATO BASE E INFANT'!$A$2:$R$134,18,FALSE())</f>
        <v>22.013000000000002</v>
      </c>
      <c r="G126" s="9">
        <f>_xlfn.IFNA(F126,0)</f>
        <v>22.013000000000002</v>
      </c>
      <c r="H126" s="14"/>
      <c r="I126" s="15"/>
      <c r="L126" s="2"/>
      <c r="M126" s="2"/>
    </row>
    <row r="127" spans="2:13" ht="16" x14ac:dyDescent="0.2">
      <c r="B127" s="7">
        <v>312</v>
      </c>
      <c r="C127" s="8" t="str">
        <f>VLOOKUP($B127,'2025 - CAMPEONATO BASE E INFANT'!$A$2:$Q$134,10,FALSE())</f>
        <v>Leonor Ferreira, Matilde Costa, Margarida Chacim</v>
      </c>
      <c r="D127" s="8" t="str">
        <f>VLOOKUP($B127,'2025 - CAMPEONATO BASE E INFANT'!$A$2:$Q$134,2,FALSE())</f>
        <v>D Base Juniores</v>
      </c>
      <c r="E127" s="5" t="str">
        <f>VLOOKUP($B127,'2025 - CAMPEONATO BASE E INFANT'!$A$2:$Q$134,11,FALSE())</f>
        <v>Academia de Ginástica Paulo VI</v>
      </c>
      <c r="F127" s="9">
        <f>VLOOKUP($B127,'2025 - CAMPEONATO BASE E INFANT'!$A$2:$R$134,18,FALSE())</f>
        <v>24.042999999999999</v>
      </c>
      <c r="G127" s="9">
        <f>_xlfn.IFNA(F127,0)</f>
        <v>24.042999999999999</v>
      </c>
      <c r="H127" s="14"/>
      <c r="I127" s="15"/>
      <c r="L127" s="2"/>
      <c r="M127" s="2"/>
    </row>
    <row r="128" spans="2:13" ht="16" x14ac:dyDescent="0.2">
      <c r="B128" s="7">
        <v>2000</v>
      </c>
      <c r="C128" s="8" t="e">
        <f>VLOOKUP($B128,'2025 - CAMPEONATO BASE E INFANT'!$A$2:$Q$134,10,FALSE())</f>
        <v>#N/A</v>
      </c>
      <c r="D128" s="8" t="e">
        <f>VLOOKUP($B128,'2025 - CAMPEONATO BASE E INFANT'!$A$2:$Q$134,2,FALSE())</f>
        <v>#N/A</v>
      </c>
      <c r="E128" s="8" t="e">
        <f>VLOOKUP($B128,'2025 - CAMPEONATO BASE E INFANT'!$A$2:$Q$134,11,FALSE())</f>
        <v>#N/A</v>
      </c>
      <c r="F128" s="9" t="e">
        <f>VLOOKUP($B128,'2025 - CAMPEONATO BASE E INFANT'!$A$2:$R$134,18,FALSE())</f>
        <v>#N/A</v>
      </c>
      <c r="G128" s="9">
        <f>_xlfn.IFNA(F128,0)</f>
        <v>0</v>
      </c>
      <c r="H128" s="14"/>
      <c r="I128" s="15"/>
      <c r="L128" s="2"/>
      <c r="M128" s="2"/>
    </row>
    <row r="129" spans="2:13" ht="16" x14ac:dyDescent="0.2">
      <c r="B129" s="7">
        <v>2000</v>
      </c>
      <c r="C129" s="8" t="e">
        <f>VLOOKUP($B129,'2025 - CAMPEONATO BASE E INFANT'!$A$2:$Q$134,10,FALSE())</f>
        <v>#N/A</v>
      </c>
      <c r="D129" s="8" t="e">
        <f>VLOOKUP($B129,'2025 - CAMPEONATO BASE E INFANT'!$A$2:$Q$134,2,FALSE())</f>
        <v>#N/A</v>
      </c>
      <c r="E129" s="8" t="e">
        <f>VLOOKUP($B129,'2025 - CAMPEONATO BASE E INFANT'!$A$2:$Q$134,11,FALSE())</f>
        <v>#N/A</v>
      </c>
      <c r="F129" s="9" t="e">
        <f>VLOOKUP($B129,'2025 - CAMPEONATO BASE E INFANT'!$A$2:$R$134,18,FALSE())</f>
        <v>#N/A</v>
      </c>
      <c r="G129" s="9">
        <f>_xlfn.IFNA(F129,0)</f>
        <v>0</v>
      </c>
      <c r="H129" s="14"/>
      <c r="I129" s="15"/>
      <c r="L129" s="2"/>
      <c r="M129" s="2"/>
    </row>
    <row r="130" spans="2:13" ht="16" x14ac:dyDescent="0.2">
      <c r="L130" s="2"/>
      <c r="M130" s="2"/>
    </row>
    <row r="131" spans="2:13" ht="16" x14ac:dyDescent="0.2">
      <c r="B131" s="7">
        <v>302</v>
      </c>
      <c r="C131" s="8" t="str">
        <f>VLOOKUP($B131,'2025 - CAMPEONATO BASE E INFANT'!$A$2:$Q$134,10,FALSE())</f>
        <v>Maria Oliveira, Íris Teixeira</v>
      </c>
      <c r="D131" s="8" t="str">
        <f>VLOOKUP($B131,'2025 - CAMPEONATO BASE E INFANT'!$A$2:$Q$134,2,FALSE())</f>
        <v>D Base Juniores</v>
      </c>
      <c r="E131" s="5" t="str">
        <f>VLOOKUP($B131,'2025 - CAMPEONATO BASE E INFANT'!$A$2:$Q$134,11,FALSE())</f>
        <v>Grupo Desportivo Colégio Internato dos Carvalhos</v>
      </c>
      <c r="F131" s="9">
        <f>VLOOKUP($B131,'2025 - CAMPEONATO BASE E INFANT'!$A$2:$R$134,18,FALSE())</f>
        <v>26.152999999999999</v>
      </c>
      <c r="G131" s="9">
        <f>_xlfn.IFNA(F131,0)</f>
        <v>26.152999999999999</v>
      </c>
      <c r="H131" s="14">
        <f t="array" ref="H131">SUM(LARGE(G131:G135,{1;2;3}))</f>
        <v>75.788000000000011</v>
      </c>
      <c r="I131" s="15" t="s">
        <v>231</v>
      </c>
      <c r="L131" s="2"/>
      <c r="M131" s="2"/>
    </row>
    <row r="132" spans="2:13" ht="16" x14ac:dyDescent="0.2">
      <c r="B132" s="7">
        <v>303</v>
      </c>
      <c r="C132" s="8" t="str">
        <f>VLOOKUP($B132,'2025 - CAMPEONATO BASE E INFANT'!$A$2:$Q$134,10,FALSE())</f>
        <v>Maria João Vaz, Margareta Ciobanu, Matilde Ferreira</v>
      </c>
      <c r="D132" s="8" t="str">
        <f>VLOOKUP($B132,'2025 - CAMPEONATO BASE E INFANT'!$A$2:$Q$134,2,FALSE())</f>
        <v>D Base Juniores</v>
      </c>
      <c r="E132" s="5" t="str">
        <f>VLOOKUP($B132,'2025 - CAMPEONATO BASE E INFANT'!$A$2:$Q$134,11,FALSE())</f>
        <v>Grupo Desportivo Colégio Internato dos Carvalhos</v>
      </c>
      <c r="F132" s="9">
        <f>VLOOKUP($B132,'2025 - CAMPEONATO BASE E INFANT'!$A$2:$R$134,18,FALSE())</f>
        <v>24.109000000000002</v>
      </c>
      <c r="G132" s="9">
        <f>_xlfn.IFNA(F132,0)</f>
        <v>24.109000000000002</v>
      </c>
      <c r="H132" s="14"/>
      <c r="I132" s="15"/>
      <c r="L132" s="2"/>
      <c r="M132" s="2"/>
    </row>
    <row r="133" spans="2:13" ht="16" x14ac:dyDescent="0.2">
      <c r="B133" s="7">
        <v>304</v>
      </c>
      <c r="C133" s="8" t="str">
        <f>VLOOKUP($B133,'2025 - CAMPEONATO BASE E INFANT'!$A$2:$Q$134,10,FALSE())</f>
        <v>Filipa Simões, Ana Lima, Ana Catarina Pedrosa</v>
      </c>
      <c r="D133" s="8" t="str">
        <f>VLOOKUP($B133,'2025 - CAMPEONATO BASE E INFANT'!$A$2:$Q$134,2,FALSE())</f>
        <v>D Base Juniores</v>
      </c>
      <c r="E133" s="5" t="str">
        <f>VLOOKUP($B133,'2025 - CAMPEONATO BASE E INFANT'!$A$2:$Q$134,11,FALSE())</f>
        <v>Grupo Desportivo Colégio Internato dos Carvalhos</v>
      </c>
      <c r="F133" s="9">
        <f>VLOOKUP($B133,'2025 - CAMPEONATO BASE E INFANT'!$A$2:$R$134,18,FALSE())</f>
        <v>25.526</v>
      </c>
      <c r="G133" s="9">
        <f>_xlfn.IFNA(F133,0)</f>
        <v>25.526</v>
      </c>
      <c r="H133" s="14"/>
      <c r="I133" s="15"/>
      <c r="L133" s="2"/>
      <c r="M133" s="2"/>
    </row>
    <row r="134" spans="2:13" ht="16" x14ac:dyDescent="0.2">
      <c r="B134" s="7">
        <v>2000</v>
      </c>
      <c r="C134" s="8" t="e">
        <f>VLOOKUP($B134,'2025 - CAMPEONATO BASE E INFANT'!$A$2:$Q$134,10,FALSE())</f>
        <v>#N/A</v>
      </c>
      <c r="D134" s="8" t="e">
        <f>VLOOKUP($B134,'2025 - CAMPEONATO BASE E INFANT'!$A$2:$Q$134,2,FALSE())</f>
        <v>#N/A</v>
      </c>
      <c r="E134" s="8" t="e">
        <f>VLOOKUP($B134,'2025 - CAMPEONATO BASE E INFANT'!$A$2:$Q$134,11,FALSE())</f>
        <v>#N/A</v>
      </c>
      <c r="F134" s="9" t="e">
        <f>VLOOKUP($B134,'2025 - CAMPEONATO BASE E INFANT'!$A$2:$R$134,18,FALSE())</f>
        <v>#N/A</v>
      </c>
      <c r="G134" s="9">
        <f>_xlfn.IFNA(F134,0)</f>
        <v>0</v>
      </c>
      <c r="H134" s="14"/>
      <c r="I134" s="15"/>
      <c r="L134" s="2"/>
      <c r="M134" s="2"/>
    </row>
    <row r="135" spans="2:13" ht="16" x14ac:dyDescent="0.2">
      <c r="B135" s="7">
        <v>2000</v>
      </c>
      <c r="C135" s="8" t="e">
        <f>VLOOKUP($B135,'2025 - CAMPEONATO BASE E INFANT'!$A$2:$Q$134,10,FALSE())</f>
        <v>#N/A</v>
      </c>
      <c r="D135" s="8" t="e">
        <f>VLOOKUP($B135,'2025 - CAMPEONATO BASE E INFANT'!$A$2:$Q$134,2,FALSE())</f>
        <v>#N/A</v>
      </c>
      <c r="E135" s="8" t="e">
        <f>VLOOKUP($B135,'2025 - CAMPEONATO BASE E INFANT'!$A$2:$Q$134,11,FALSE())</f>
        <v>#N/A</v>
      </c>
      <c r="F135" s="9" t="e">
        <f>VLOOKUP($B135,'2025 - CAMPEONATO BASE E INFANT'!$A$2:$R$134,18,FALSE())</f>
        <v>#N/A</v>
      </c>
      <c r="G135" s="9">
        <f>_xlfn.IFNA(F135,0)</f>
        <v>0</v>
      </c>
      <c r="H135" s="14"/>
      <c r="I135" s="15"/>
      <c r="L135" s="2"/>
      <c r="M135" s="2"/>
    </row>
    <row r="136" spans="2:13" ht="16" x14ac:dyDescent="0.2"/>
    <row r="137" spans="2:13" ht="16" x14ac:dyDescent="0.2"/>
    <row r="138" spans="2:13" ht="22" x14ac:dyDescent="0.25">
      <c r="B138" s="4" t="s">
        <v>237</v>
      </c>
    </row>
    <row r="139" spans="2:13" ht="16" x14ac:dyDescent="0.2">
      <c r="C139" s="5" t="s">
        <v>225</v>
      </c>
      <c r="D139" s="6" t="s">
        <v>1</v>
      </c>
      <c r="E139" s="6" t="s">
        <v>226</v>
      </c>
      <c r="F139" s="6" t="s">
        <v>227</v>
      </c>
      <c r="G139" s="6" t="s">
        <v>228</v>
      </c>
      <c r="H139" s="6" t="s">
        <v>229</v>
      </c>
      <c r="I139" s="6" t="s">
        <v>230</v>
      </c>
    </row>
    <row r="140" spans="2:13" ht="16" x14ac:dyDescent="0.2">
      <c r="B140" s="7">
        <v>408</v>
      </c>
      <c r="C140" s="8" t="str">
        <f>VLOOKUP($B140,'2025 - CAMPEONATO BASE E INFANT'!$A$2:$Q$134,10,FALSE())</f>
        <v>Ana Luísa Costa, Lara Borges</v>
      </c>
      <c r="D140" s="8" t="str">
        <f>VLOOKUP($B140,'2025 - CAMPEONATO BASE E INFANT'!$A$2:$Q$134,2,FALSE())</f>
        <v>D Base Seniores</v>
      </c>
      <c r="E140" s="5" t="str">
        <f>VLOOKUP($B140,'2025 - CAMPEONATO BASE E INFANT'!$A$2:$Q$134,11,FALSE())</f>
        <v>Academia de Ginástica Paulo VI</v>
      </c>
      <c r="F140" s="9">
        <f>VLOOKUP($B140,'2025 - CAMPEONATO BASE E INFANT'!$A$2:$R$134,18,FALSE())</f>
        <v>24.366</v>
      </c>
      <c r="G140" s="9">
        <f>_xlfn.IFNA(F140,0)</f>
        <v>24.366</v>
      </c>
      <c r="H140" s="14">
        <f t="array" ref="H140">SUM(LARGE(G140:G144,{1;2;3}))</f>
        <v>74.628</v>
      </c>
      <c r="I140" s="15" t="s">
        <v>231</v>
      </c>
    </row>
    <row r="141" spans="2:13" ht="16" x14ac:dyDescent="0.2">
      <c r="B141" s="7">
        <v>405</v>
      </c>
      <c r="C141" s="8" t="str">
        <f>VLOOKUP($B141,'2025 - CAMPEONATO BASE E INFANT'!$A$2:$Q$134,10,FALSE())</f>
        <v>Maria Inês Pinto, Leonor Rocha</v>
      </c>
      <c r="D141" s="8" t="str">
        <f>VLOOKUP($B141,'2025 - CAMPEONATO BASE E INFANT'!$A$2:$Q$134,2,FALSE())</f>
        <v>D Base Seniores</v>
      </c>
      <c r="E141" s="5" t="str">
        <f>VLOOKUP($B141,'2025 - CAMPEONATO BASE E INFANT'!$A$2:$Q$134,11,FALSE())</f>
        <v>Academia de Ginástica Paulo VI</v>
      </c>
      <c r="F141" s="9">
        <f>VLOOKUP($B141,'2025 - CAMPEONATO BASE E INFANT'!$A$2:$R$134,18,FALSE())</f>
        <v>24.276</v>
      </c>
      <c r="G141" s="9">
        <f>_xlfn.IFNA(F141,0)</f>
        <v>24.276</v>
      </c>
      <c r="H141" s="14"/>
      <c r="I141" s="15"/>
    </row>
    <row r="142" spans="2:13" ht="16" x14ac:dyDescent="0.2">
      <c r="B142" s="7">
        <v>400</v>
      </c>
      <c r="C142" s="8" t="str">
        <f>VLOOKUP($B142,'2025 - CAMPEONATO BASE E INFANT'!$A$2:$Q$134,10,FALSE())</f>
        <v>Ana Margarida Santos, Maria Leonor Monteiro</v>
      </c>
      <c r="D142" s="8" t="str">
        <f>VLOOKUP($B142,'2025 - CAMPEONATO BASE E INFANT'!$A$2:$Q$134,2,FALSE())</f>
        <v>D Base Seniores</v>
      </c>
      <c r="E142" s="5" t="str">
        <f>VLOOKUP($B142,'2025 - CAMPEONATO BASE E INFANT'!$A$2:$Q$134,11,FALSE())</f>
        <v>Academia de Ginástica Paulo VI</v>
      </c>
      <c r="F142" s="9">
        <f>VLOOKUP($B142,'2025 - CAMPEONATO BASE E INFANT'!$A$2:$R$134,18,FALSE())</f>
        <v>24.01</v>
      </c>
      <c r="G142" s="9">
        <f>_xlfn.IFNA(F142,0)</f>
        <v>24.01</v>
      </c>
      <c r="H142" s="14"/>
      <c r="I142" s="15"/>
    </row>
    <row r="143" spans="2:13" ht="16" x14ac:dyDescent="0.2">
      <c r="B143" s="7">
        <v>407</v>
      </c>
      <c r="C143" s="8" t="str">
        <f>VLOOKUP($B143,'2025 - CAMPEONATO BASE E INFANT'!$A$2:$Q$134,10,FALSE())</f>
        <v>Kira Cunha, Tomás Sousa</v>
      </c>
      <c r="D143" s="8" t="str">
        <f>VLOOKUP($B143,'2025 - CAMPEONATO BASE E INFANT'!$A$2:$Q$134,2,FALSE())</f>
        <v>D Base Seniores</v>
      </c>
      <c r="E143" s="5" t="str">
        <f>VLOOKUP($B143,'2025 - CAMPEONATO BASE E INFANT'!$A$2:$Q$134,11,FALSE())</f>
        <v>Academia de Ginástica Paulo VI</v>
      </c>
      <c r="F143" s="9">
        <f>VLOOKUP($B143,'2025 - CAMPEONATO BASE E INFANT'!$A$2:$R$134,18,FALSE())</f>
        <v>24.376000000000001</v>
      </c>
      <c r="G143" s="9">
        <f>_xlfn.IFNA(F143,0)</f>
        <v>24.376000000000001</v>
      </c>
      <c r="H143" s="14"/>
      <c r="I143" s="15"/>
    </row>
    <row r="144" spans="2:13" ht="16" x14ac:dyDescent="0.2">
      <c r="B144" s="7">
        <v>406</v>
      </c>
      <c r="C144" s="8" t="str">
        <f>VLOOKUP($B144,'2025 - CAMPEONATO BASE E INFANT'!$A$2:$Q$134,10,FALSE())</f>
        <v>Beatriz Ramos, Inês Castro, Maria Dias</v>
      </c>
      <c r="D144" s="8" t="str">
        <f>VLOOKUP($B144,'2025 - CAMPEONATO BASE E INFANT'!$A$2:$Q$134,2,FALSE())</f>
        <v>D Base Seniores</v>
      </c>
      <c r="E144" s="5" t="str">
        <f>VLOOKUP($B144,'2025 - CAMPEONATO BASE E INFANT'!$A$2:$Q$134,11,FALSE())</f>
        <v>Academia de Ginástica Paulo VI</v>
      </c>
      <c r="F144" s="9">
        <f>VLOOKUP($B144,'2025 - CAMPEONATO BASE E INFANT'!$A$2:$R$134,18,FALSE())</f>
        <v>25.885999999999999</v>
      </c>
      <c r="G144" s="9">
        <f>_xlfn.IFNA(F144,0)</f>
        <v>25.885999999999999</v>
      </c>
      <c r="H144" s="14"/>
      <c r="I144" s="15"/>
    </row>
  </sheetData>
  <mergeCells count="42">
    <mergeCell ref="H125:H129"/>
    <mergeCell ref="I125:I129"/>
    <mergeCell ref="H131:H135"/>
    <mergeCell ref="I131:I135"/>
    <mergeCell ref="H140:H144"/>
    <mergeCell ref="I140:I144"/>
    <mergeCell ref="H101:H105"/>
    <mergeCell ref="I101:I105"/>
    <mergeCell ref="H110:H114"/>
    <mergeCell ref="I110:I114"/>
    <mergeCell ref="H116:H120"/>
    <mergeCell ref="I116:I120"/>
    <mergeCell ref="H83:H87"/>
    <mergeCell ref="I83:I87"/>
    <mergeCell ref="H89:H93"/>
    <mergeCell ref="I89:I93"/>
    <mergeCell ref="H95:H99"/>
    <mergeCell ref="I95:I99"/>
    <mergeCell ref="H65:H69"/>
    <mergeCell ref="I65:I69"/>
    <mergeCell ref="H71:H75"/>
    <mergeCell ref="I71:I75"/>
    <mergeCell ref="H77:H81"/>
    <mergeCell ref="I77:I81"/>
    <mergeCell ref="H44:H48"/>
    <mergeCell ref="I44:I48"/>
    <mergeCell ref="H50:H54"/>
    <mergeCell ref="I50:I54"/>
    <mergeCell ref="H59:H63"/>
    <mergeCell ref="I59:I63"/>
    <mergeCell ref="H26:H30"/>
    <mergeCell ref="I26:I30"/>
    <mergeCell ref="H32:H36"/>
    <mergeCell ref="I32:I36"/>
    <mergeCell ref="H38:H42"/>
    <mergeCell ref="I38:I42"/>
    <mergeCell ref="H8:H12"/>
    <mergeCell ref="I8:I12"/>
    <mergeCell ref="H14:H18"/>
    <mergeCell ref="I14:I18"/>
    <mergeCell ref="H20:H24"/>
    <mergeCell ref="I20:I24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111</TotalTime>
  <Application>Microsoft Macintosh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2025 - CAMPEONATO BASE E INFANT</vt:lpstr>
      <vt:lpstr>EQUIPAS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Pedro Santos</cp:lastModifiedBy>
  <cp:revision>3</cp:revision>
  <dcterms:created xsi:type="dcterms:W3CDTF">2025-05-05T11:27:51Z</dcterms:created>
  <dcterms:modified xsi:type="dcterms:W3CDTF">2025-08-04T10:57:40Z</dcterms:modified>
  <dc:language>en-GB</dc:language>
</cp:coreProperties>
</file>